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sd80-my.sharepoint.com/personal/dunn_tom_cusd80_com/Documents/Construction Projects/Project List/Hamilton Street Improvements/Adjacent Ways/"/>
    </mc:Choice>
  </mc:AlternateContent>
  <xr:revisionPtr revIDLastSave="26" documentId="8_{C230EAC8-3B97-48B2-987D-5C327E955C3D}" xr6:coauthVersionLast="47" xr6:coauthVersionMax="47" xr10:uidLastSave="{C73FDBAC-5313-4D69-BAFF-7F6C9AC1F6C6}"/>
  <bookViews>
    <workbookView xWindow="28680" yWindow="-120" windowWidth="29040" windowHeight="15840" xr2:uid="{50F92603-3E8D-4BAC-B054-1381589CCCDB}"/>
  </bookViews>
  <sheets>
    <sheet name="Bid Schedule" sheetId="1" r:id="rId1"/>
  </sheets>
  <externalReferences>
    <externalReference r:id="rId2"/>
  </externalReferences>
  <definedNames>
    <definedName name="_xlnm._FilterDatabase" localSheetId="0" hidden="1">'Bid Schedule'!$A$2:$G$133</definedName>
    <definedName name="_xlnm.Print_Area" localSheetId="0">'Bid Schedule'!$A$1:$F$136</definedName>
    <definedName name="_xlnm.Print_Titles" localSheetId="0">'Bid Schedule'!$2:$2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1" l="1"/>
  <c r="F4" i="1"/>
  <c r="F5" i="1"/>
  <c r="F6" i="1"/>
  <c r="F7" i="1"/>
  <c r="F11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3" i="1"/>
  <c r="F115" i="1"/>
  <c r="F117" i="1"/>
  <c r="F119" i="1"/>
  <c r="F121" i="1"/>
  <c r="F123" i="1"/>
  <c r="F125" i="1"/>
  <c r="F3" i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D124" i="1"/>
  <c r="F124" i="1" s="1"/>
  <c r="D123" i="1"/>
  <c r="D122" i="1"/>
  <c r="F122" i="1" s="1"/>
  <c r="D121" i="1"/>
  <c r="D120" i="1"/>
  <c r="F120" i="1" s="1"/>
  <c r="D119" i="1"/>
  <c r="D118" i="1"/>
  <c r="F118" i="1" s="1"/>
  <c r="D117" i="1"/>
  <c r="D116" i="1"/>
  <c r="F116" i="1" s="1"/>
  <c r="D115" i="1"/>
  <c r="D114" i="1"/>
  <c r="F114" i="1" s="1"/>
  <c r="D113" i="1"/>
  <c r="D112" i="1"/>
  <c r="F112" i="1" s="1"/>
  <c r="D111" i="1"/>
  <c r="D110" i="1"/>
  <c r="F110" i="1" s="1"/>
  <c r="D109" i="1"/>
  <c r="F109" i="1" s="1"/>
  <c r="D108" i="1"/>
  <c r="F108" i="1" s="1"/>
  <c r="D107" i="1"/>
  <c r="D106" i="1"/>
  <c r="F106" i="1" s="1"/>
  <c r="D105" i="1"/>
  <c r="F105" i="1" s="1"/>
  <c r="D104" i="1"/>
  <c r="F104" i="1" s="1"/>
  <c r="D103" i="1"/>
  <c r="D102" i="1"/>
  <c r="F102" i="1" s="1"/>
  <c r="D101" i="1"/>
  <c r="F101" i="1" s="1"/>
  <c r="D100" i="1"/>
  <c r="F100" i="1" s="1"/>
  <c r="D99" i="1"/>
  <c r="D98" i="1"/>
  <c r="F98" i="1" s="1"/>
  <c r="D97" i="1"/>
  <c r="F97" i="1" s="1"/>
  <c r="D96" i="1"/>
  <c r="F96" i="1" s="1"/>
  <c r="D95" i="1"/>
  <c r="D94" i="1"/>
  <c r="F94" i="1" s="1"/>
  <c r="D93" i="1"/>
  <c r="F93" i="1" s="1"/>
  <c r="D92" i="1"/>
  <c r="F92" i="1" s="1"/>
  <c r="D91" i="1"/>
  <c r="D90" i="1"/>
  <c r="F90" i="1" s="1"/>
  <c r="D89" i="1"/>
  <c r="F89" i="1" s="1"/>
  <c r="D88" i="1"/>
  <c r="F88" i="1" s="1"/>
  <c r="D87" i="1"/>
  <c r="D86" i="1"/>
  <c r="F86" i="1" s="1"/>
  <c r="D85" i="1"/>
  <c r="F85" i="1" s="1"/>
  <c r="D84" i="1"/>
  <c r="F84" i="1" s="1"/>
  <c r="D83" i="1"/>
  <c r="D82" i="1"/>
  <c r="F82" i="1" s="1"/>
  <c r="D81" i="1"/>
  <c r="F81" i="1" s="1"/>
  <c r="D80" i="1"/>
  <c r="F80" i="1" s="1"/>
  <c r="D79" i="1"/>
  <c r="D78" i="1"/>
  <c r="F78" i="1" s="1"/>
  <c r="D77" i="1"/>
  <c r="F77" i="1" s="1"/>
  <c r="D76" i="1"/>
  <c r="F76" i="1" s="1"/>
  <c r="D75" i="1"/>
  <c r="D74" i="1"/>
  <c r="F74" i="1" s="1"/>
  <c r="D73" i="1"/>
  <c r="F73" i="1" s="1"/>
  <c r="D72" i="1"/>
  <c r="F72" i="1" s="1"/>
  <c r="D71" i="1"/>
  <c r="D70" i="1"/>
  <c r="F70" i="1" s="1"/>
  <c r="D69" i="1"/>
  <c r="F69" i="1" s="1"/>
  <c r="D68" i="1"/>
  <c r="F68" i="1" s="1"/>
  <c r="D67" i="1"/>
  <c r="D66" i="1"/>
  <c r="F66" i="1" s="1"/>
  <c r="D65" i="1"/>
  <c r="F65" i="1" s="1"/>
  <c r="D64" i="1"/>
  <c r="F64" i="1" s="1"/>
  <c r="D63" i="1"/>
  <c r="D62" i="1"/>
  <c r="F62" i="1" s="1"/>
  <c r="D61" i="1"/>
  <c r="F61" i="1" s="1"/>
  <c r="D60" i="1"/>
  <c r="F60" i="1" s="1"/>
  <c r="D59" i="1"/>
  <c r="D58" i="1"/>
  <c r="F58" i="1" s="1"/>
  <c r="D57" i="1"/>
  <c r="F57" i="1" s="1"/>
  <c r="D56" i="1"/>
  <c r="F56" i="1" s="1"/>
  <c r="D55" i="1"/>
  <c r="D54" i="1"/>
  <c r="F54" i="1" s="1"/>
  <c r="D53" i="1"/>
  <c r="F53" i="1" s="1"/>
  <c r="D52" i="1"/>
  <c r="F52" i="1" s="1"/>
  <c r="D51" i="1"/>
  <c r="D50" i="1"/>
  <c r="F50" i="1" s="1"/>
  <c r="D49" i="1"/>
  <c r="F49" i="1" s="1"/>
  <c r="D48" i="1"/>
  <c r="F48" i="1" s="1"/>
  <c r="D47" i="1"/>
  <c r="D46" i="1"/>
  <c r="F46" i="1" s="1"/>
  <c r="D45" i="1"/>
  <c r="F45" i="1" s="1"/>
  <c r="D44" i="1"/>
  <c r="F44" i="1" s="1"/>
  <c r="D43" i="1"/>
  <c r="D42" i="1"/>
  <c r="F42" i="1" s="1"/>
  <c r="D41" i="1"/>
  <c r="F41" i="1" s="1"/>
  <c r="D40" i="1"/>
  <c r="F40" i="1" s="1"/>
  <c r="D39" i="1"/>
  <c r="D38" i="1"/>
  <c r="F38" i="1" s="1"/>
  <c r="D37" i="1"/>
  <c r="F37" i="1" s="1"/>
  <c r="D36" i="1"/>
  <c r="F36" i="1" s="1"/>
  <c r="D35" i="1"/>
  <c r="D34" i="1"/>
  <c r="F34" i="1" s="1"/>
  <c r="D33" i="1"/>
  <c r="F33" i="1" s="1"/>
  <c r="D32" i="1"/>
  <c r="F32" i="1" s="1"/>
  <c r="D31" i="1"/>
  <c r="D30" i="1"/>
  <c r="F30" i="1" s="1"/>
  <c r="D29" i="1"/>
  <c r="F29" i="1" s="1"/>
  <c r="D28" i="1"/>
  <c r="F28" i="1" s="1"/>
  <c r="D27" i="1"/>
  <c r="D26" i="1"/>
  <c r="F26" i="1" s="1"/>
  <c r="D25" i="1"/>
  <c r="F25" i="1" s="1"/>
  <c r="D24" i="1"/>
  <c r="F24" i="1" s="1"/>
  <c r="D23" i="1"/>
  <c r="D22" i="1"/>
  <c r="F22" i="1" s="1"/>
  <c r="D21" i="1"/>
  <c r="F21" i="1" s="1"/>
  <c r="D20" i="1"/>
  <c r="F20" i="1" s="1"/>
  <c r="D19" i="1"/>
  <c r="D18" i="1"/>
  <c r="F18" i="1" s="1"/>
  <c r="D17" i="1"/>
  <c r="F17" i="1" s="1"/>
  <c r="D16" i="1"/>
  <c r="F16" i="1" s="1"/>
  <c r="D15" i="1"/>
  <c r="D14" i="1"/>
  <c r="F14" i="1" s="1"/>
  <c r="D13" i="1"/>
  <c r="F13" i="1" s="1"/>
  <c r="D12" i="1"/>
  <c r="F12" i="1" s="1"/>
  <c r="D11" i="1"/>
  <c r="D10" i="1"/>
  <c r="F10" i="1" s="1"/>
  <c r="D9" i="1"/>
  <c r="F9" i="1" s="1"/>
  <c r="D8" i="1"/>
  <c r="F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</calcChain>
</file>

<file path=xl/sharedStrings.xml><?xml version="1.0" encoding="utf-8"?>
<sst xmlns="http://schemas.openxmlformats.org/spreadsheetml/2006/main" count="269" uniqueCount="146">
  <si>
    <t>Item(s)</t>
  </si>
  <si>
    <t>Description</t>
  </si>
  <si>
    <t>Unit</t>
  </si>
  <si>
    <t>Quantity</t>
  </si>
  <si>
    <t>Unit Price</t>
  </si>
  <si>
    <t>Amount</t>
  </si>
  <si>
    <t>CONSTRUCTION SURVEYING AND LAYOUT</t>
  </si>
  <si>
    <t>LS</t>
  </si>
  <si>
    <t>GPS DATA COLLECTION (ESRI - ARCGIS GEODATABASE FORMAT)</t>
  </si>
  <si>
    <t>EROSION CONTROL (SWPPP PREPARATION, INSTALLATION, MAINTENANCE, AND REMOVAL)</t>
  </si>
  <si>
    <t>MOBILIZATION/DEMOBILIZATION</t>
  </si>
  <si>
    <t>CLEARING AND GRUBBING</t>
  </si>
  <si>
    <t>TRIM TREES</t>
  </si>
  <si>
    <t>LF</t>
  </si>
  <si>
    <t>EARTHWORK FOR RETENTION BASINS</t>
  </si>
  <si>
    <t>CY</t>
  </si>
  <si>
    <t>RIPRAP, D50=6 IN, T=12 IN</t>
  </si>
  <si>
    <t>SUBGRADE PREPARATION</t>
  </si>
  <si>
    <t>SY</t>
  </si>
  <si>
    <t>AGGREGATE BASE, 12 IN THICK</t>
  </si>
  <si>
    <t>AGGREGATE BASE, 9 IN THICK</t>
  </si>
  <si>
    <t>AGGREGATE BASE, 6 IN THICK</t>
  </si>
  <si>
    <t>AGGREGATE BASE, 4 IN THICK</t>
  </si>
  <si>
    <t xml:space="preserve">LIME STABILIZATION </t>
  </si>
  <si>
    <t>ASPHALTIC CONCRETE PAVEMENT (2 IN SURFACE COURSE, A-12.5 EVAC)</t>
  </si>
  <si>
    <t>ASPHALTIC CONCRETE PAVEMENT (3 IN SURFACE COURSE, A-12.5 EVAC)</t>
  </si>
  <si>
    <t>ASPHALTIC CONCRETE PAVEMENT (3 IN BASE COURSE, A-19 EVAC)</t>
  </si>
  <si>
    <t>PORTLAND CEMENT CONCRETE PAVEMENT (PCCP), 9 IN THICK</t>
  </si>
  <si>
    <t>BITUMINOUS TACK COAT SS-1H, DILUTED</t>
  </si>
  <si>
    <t>ASPHALT PAVEMENT EDGE, MAG DET 201, TYPE 'B'</t>
  </si>
  <si>
    <t>VERTICAL CURB &amp; GUTTER, TYPE A, H=6 IN, MAG DET 220-1</t>
  </si>
  <si>
    <t>SINGLE CURB, TYPE A, MAG DET 222</t>
  </si>
  <si>
    <t>CONCRETE SIDEWALK, MAG DET 230</t>
  </si>
  <si>
    <t>SF</t>
  </si>
  <si>
    <t>CONCRETE CURB RAMP WITH DETECTABLE WARINING, COC DET C-257 (MODIFIED)</t>
  </si>
  <si>
    <t>CONCRETE CURB RAMP WITH DETECTABLE WARNING, COC DET C-258 (MODIFIED)</t>
  </si>
  <si>
    <t>DRIVEWAY ENTRANCE, MAG DET 250-2, COMMERCIAL / INDUSTRIAL</t>
  </si>
  <si>
    <t>CONCRETE APRON AND VALLEY GUTTER, MAG DET 240</t>
  </si>
  <si>
    <t>ADJUST MANHOLE FRAME &amp; COVER, MAG DET 422 AND COC DET C-401</t>
  </si>
  <si>
    <t>EA</t>
  </si>
  <si>
    <t>ADJUST VALVE BOX &amp; COVER, MAG DET 391-1 AND COC DET C-307</t>
  </si>
  <si>
    <t>ADJUST VALVE BOX &amp; COVER, MAG DET 391 AND COC DET C-406</t>
  </si>
  <si>
    <t>REMOVE ASPHALTIC CONCRETE PAVEMENT</t>
  </si>
  <si>
    <t>REMOVE PORTLAND CEMENT CONCRETE PAVEMENT</t>
  </si>
  <si>
    <t>REMOVE CONCRETE CURB AND GUTTER</t>
  </si>
  <si>
    <t>REMOVE CONCRETE RIBBON CURB</t>
  </si>
  <si>
    <t>REMOVE CONCRETE VALLEY GUTTER AND APRON</t>
  </si>
  <si>
    <t>REMOVE CONCRETE SIDEWALK AND CONCRETE SLABS</t>
  </si>
  <si>
    <t>REMOVE CONCRETE PAVERS</t>
  </si>
  <si>
    <t>REMOVE CONCRETE SCUPPER</t>
  </si>
  <si>
    <t>REMOVE CONCRETE SPILLWAY</t>
  </si>
  <si>
    <t>REMOVE CONCRETE DITCH, BACKFILL AND COMPACT</t>
  </si>
  <si>
    <t>REMOVE CONCRETE DITCH, BACKFILL AND COMPACT (SRP)</t>
  </si>
  <si>
    <t>REMOVE IRRIGATION STRUCTURE AND GATES (SRP)</t>
  </si>
  <si>
    <t>REMOVE CONCRETE HEADWALL (SRP)</t>
  </si>
  <si>
    <t>REMOVE 36 IN RGRCP IRRIGATION PIPE, BACKFILL AND COMPACT (SRP)</t>
  </si>
  <si>
    <t>REMOVE PIPE (12 IN TO 36 IN), BACKFILL AND COMPACT</t>
  </si>
  <si>
    <t>REMOVE FENCE</t>
  </si>
  <si>
    <t>REMOVE GATE</t>
  </si>
  <si>
    <t>REMOVE CONCRETE BLOCK MASONRY WALL</t>
  </si>
  <si>
    <t>REMOVE BARRICADE AND SIGNS</t>
  </si>
  <si>
    <t>REMOVE EXISTING BOXES, BLOWOFF ASSEMBLY, BALL VALVES, FITTINGS &amp; PIPING</t>
  </si>
  <si>
    <t>REMOVE 8 IN DIP, FLUSHING PIPE ASSEMBLY AND FITTINGS</t>
  </si>
  <si>
    <t>TRAFFIC CONTROL</t>
  </si>
  <si>
    <t>BARRICADE, TYPE A, MAG DET 130</t>
  </si>
  <si>
    <t>SURVEY MARKER, TYPE A, MAG DET 120</t>
  </si>
  <si>
    <t>SURVEY MARKER, TYPE B, MAG DET 120</t>
  </si>
  <si>
    <t>PIPE RAIL FENCE (MATCH EXISTING)</t>
  </si>
  <si>
    <t>LANDSCAPE ESTABLISHMENT PERIOD</t>
  </si>
  <si>
    <t>SHRUB - 5 GAL</t>
  </si>
  <si>
    <t>TREE - 48 IN BOX, 2.75 - 4.00 IN CAL MIN</t>
  </si>
  <si>
    <t>DECOMPOSED GRANITE (TO MATCH EXISTING)</t>
  </si>
  <si>
    <t>DECOMPOSED GRANITE, 1 1/4 IN SCREENED, DESERT GOLD</t>
  </si>
  <si>
    <t xml:space="preserve">LANDSCAPE AND IRRIGATION RESTORATION  </t>
  </si>
  <si>
    <t>1 IN ELECTRICAL CONDUIT SLEEVE (SCH. 40 PVC)</t>
  </si>
  <si>
    <t>3 IN IRRIGATION PIPE SLEEVE (SCH. 40 PVC)</t>
  </si>
  <si>
    <t>6 IN IRRIGATION PIPE SLEEVE (SCH. 40 PVC)</t>
  </si>
  <si>
    <t>CLASS 200 PVC IRRIGATION PIPE, 3/4 IN</t>
  </si>
  <si>
    <t>SCH. 40 PVC IRRIGATION PIPE, 1-1/2 IN</t>
  </si>
  <si>
    <t>1-1/2 IN PVC BALL VALVE ASSEMBLY</t>
  </si>
  <si>
    <t>3/4 IN FLUSH VALVE ASSEMBLY (DRIP)</t>
  </si>
  <si>
    <t>1 IN REMOTE CONTROL VALVE, ELECTRIC</t>
  </si>
  <si>
    <t>MULTI OUTLET EMITTER ASSEMBLY</t>
  </si>
  <si>
    <t>SINGLE OUTLET EMITTER ASSEMBLY</t>
  </si>
  <si>
    <t>PERFORATED SIGN POST</t>
  </si>
  <si>
    <t>PERFORATED SIGN POST FOUNDATION</t>
  </si>
  <si>
    <t>SIGN PANEL WITH TYPE VIII/IX/X SHEET</t>
  </si>
  <si>
    <t>NO. 7 PULL BOX W/ EXTENSION</t>
  </si>
  <si>
    <t>NO. 9 PULL BOX VAULT</t>
  </si>
  <si>
    <t>SRP LIGHTING PULL BOX (CONTRACTOR SUPPLIED AND INSTALLED)</t>
  </si>
  <si>
    <t>SCH. 40 PVC ELECTRICAL CONDUIT, 2-1/2 IN (STREET LIGHTING PER SRP PLANS)</t>
  </si>
  <si>
    <t>4 - 2 IN PVC INTERCONNECT CONDUIT</t>
  </si>
  <si>
    <t>STREET LIGHT POLE FOUNDATION FOR SL-1 POLE</t>
  </si>
  <si>
    <t>STREET LIGHT POLE, 28.5 FT SL-1 WITH SINGLE DAVIT ARM</t>
  </si>
  <si>
    <t>LED STREET LIGHT LUMINAIRE, TYPE II</t>
  </si>
  <si>
    <t>RELOCATE STREET LIGHT POLE AND ELECTRICAL (CUSD)</t>
  </si>
  <si>
    <t>STREET LIGHT POLE FOUNDATION (CUSD)</t>
  </si>
  <si>
    <t>CONDUCTORS FOR STREET LIGHTING</t>
  </si>
  <si>
    <t>CONCRETE SCUPPER, COC DET C-500, W=4 FT</t>
  </si>
  <si>
    <t>CONCRETE SCUPPER, COC DET C-500, W=8.5 FT</t>
  </si>
  <si>
    <t>CONCRETE SCUPPER, COC DET C-500, W=17.5 FT</t>
  </si>
  <si>
    <t>CONCRETE SPILLWAY, COC DET C-500, W=4 FT</t>
  </si>
  <si>
    <t>CONCRETE SPILLWAY, COC DET C-500, W=8.5 FT</t>
  </si>
  <si>
    <t>CONCRETE SPILLWAY, COC DET C-500, W=17.5 FT</t>
  </si>
  <si>
    <t>RETENTION BASIN INLET, SINGLE BUBBLER BOX, COC DET C-507</t>
  </si>
  <si>
    <t>DRYWELL, COC DET C-501</t>
  </si>
  <si>
    <t>CATCH BASIN, MAG DET 533-1, TYPE D</t>
  </si>
  <si>
    <t>CATCH BASIN, MAG DET 533-1, TYPE D, ONE 10 FT WING</t>
  </si>
  <si>
    <t>CATCH BASIN, MAG DET 533-1, TYPE D, TWO 10 FT WINGS</t>
  </si>
  <si>
    <t>SRP CONCRETE LINED DITCH</t>
  </si>
  <si>
    <t>SRP FOUR SIDED MANHOLE</t>
  </si>
  <si>
    <t>SRP FIVE SIDED MANHOLE</t>
  </si>
  <si>
    <t>SRP HEADWALL WITH TRASH RACK</t>
  </si>
  <si>
    <t>SRP CONCRETE PIPE COLLAR</t>
  </si>
  <si>
    <t>DRAINAGE STRUCTURE (PIPE PENETRATION)</t>
  </si>
  <si>
    <t>CONCRETE MASONRY BLOCK WALL</t>
  </si>
  <si>
    <t>REMOVE AND RECONSTRUCT EXISTING BLOCK WALL</t>
  </si>
  <si>
    <t>HEADWALL WITH TRASH RACK, MAG DET 502-1 (IRRIGATION)</t>
  </si>
  <si>
    <t>6 IN DUCTILE IRON PIPE WATERLINE WITH FITTINGS</t>
  </si>
  <si>
    <t>12 IN DUCTILE IRON PIPE WATERLINE WITH FITTINGS</t>
  </si>
  <si>
    <t>12 IN DUCTILE IRON PIPE RECLAIMED WATERLINE WITH FITTINGS</t>
  </si>
  <si>
    <t>INSTALL FIRE HYDRANT, TYPE A, COC DET C-303</t>
  </si>
  <si>
    <t>DUCTILE IRON TEE FITTING</t>
  </si>
  <si>
    <t>RESTRAINED PIPE CAP &amp; FLUSHING PIPE PER COC DET C-300</t>
  </si>
  <si>
    <t>6 IN GATE VALVE WITH BOX &amp; COVER</t>
  </si>
  <si>
    <t>12 IN GATE VALVE WITH BOX &amp; COVER</t>
  </si>
  <si>
    <t>18 IN RGRCP, CLASS III</t>
  </si>
  <si>
    <t>24 IN RGRCP, CLASS III</t>
  </si>
  <si>
    <t>24 IN RGRCP, CLASS V</t>
  </si>
  <si>
    <t>36 IN RGRCP, CLASS III (SRP)</t>
  </si>
  <si>
    <t>36 IN RGRCP, CLASS V (SRP)</t>
  </si>
  <si>
    <t>12 IN STORM DRAIN PIPE</t>
  </si>
  <si>
    <t>24 IN HDPE STORM DRAIN PIPE</t>
  </si>
  <si>
    <t>CONCRETE PIPE COLLAR, MAG DET 505</t>
  </si>
  <si>
    <t>STORM DRAIN MANHOLE, MAG DET 520 AND 522</t>
  </si>
  <si>
    <t>24 IN STEEL CASING, OPEN TRENCH</t>
  </si>
  <si>
    <t>OWNER'S ALLOWANCE: CITY OF CHANDLER IMPROVEMENTS</t>
  </si>
  <si>
    <t>AL</t>
  </si>
  <si>
    <t>OWNER'S ALLOWANCE: CHANDLER UNIFIED SCHOOL DISTRICT IMPROVEMENTS</t>
  </si>
  <si>
    <t>ALLOWANCE: SRP AND PRIVATE IRRIGATION</t>
  </si>
  <si>
    <t>ALLOWANCE: SRP ELECTRICAL</t>
  </si>
  <si>
    <t>ALLOWANCE: WATERLINE</t>
  </si>
  <si>
    <t>ALLOWANCE: RECLAIMED WATERLINE</t>
  </si>
  <si>
    <t>ALLOWANCE: OVER-EXCAVATION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</si>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</sst>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.00"/>
    <numFmt numFmtId="165" formatCode="\$#,##0.00"/>
    <numFmt numFmtId="166" formatCode="0.0"/>
  </numFmts>
  <fonts count="7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1"/>
    </xf>
    <xf numFmtId="1" fontId="3" fillId="2" borderId="2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3" fillId="2" borderId="7" xfId="0" applyNumberFormat="1" applyFont="1" applyFill="1" applyBorder="1" applyAlignment="1">
      <alignment horizontal="right" vertical="top" shrinkToFit="1"/>
    </xf>
    <xf numFmtId="165" fontId="3" fillId="0" borderId="4" xfId="0" applyNumberFormat="1" applyFont="1" applyBorder="1" applyAlignment="1">
      <alignment horizontal="right" vertical="top" shrinkToFit="1"/>
    </xf>
    <xf numFmtId="0" fontId="4" fillId="3" borderId="2" xfId="0" applyFont="1" applyFill="1" applyBorder="1" applyAlignment="1">
      <alignment horizontal="left" vertical="top" wrapText="1"/>
    </xf>
    <xf numFmtId="1" fontId="3" fillId="3" borderId="2" xfId="0" applyNumberFormat="1" applyFont="1" applyFill="1" applyBorder="1" applyAlignment="1">
      <alignment horizontal="center" vertical="top" shrinkToFit="1"/>
    </xf>
    <xf numFmtId="0" fontId="3" fillId="3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right" vertical="top" wrapText="1"/>
    </xf>
    <xf numFmtId="1" fontId="3" fillId="0" borderId="8" xfId="0" applyNumberFormat="1" applyFont="1" applyBorder="1" applyAlignment="1">
      <alignment horizontal="center" vertical="top" shrinkToFi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10" xfId="0" applyFont="1" applyBorder="1" applyAlignment="1">
      <alignment horizontal="left" vertical="top" wrapText="1"/>
    </xf>
    <xf numFmtId="1" fontId="3" fillId="0" borderId="11" xfId="0" applyNumberFormat="1" applyFont="1" applyBorder="1" applyAlignment="1">
      <alignment horizontal="center" vertical="top" shrinkToFit="1"/>
    </xf>
    <xf numFmtId="0" fontId="4" fillId="3" borderId="8" xfId="0" applyFont="1" applyFill="1" applyBorder="1" applyAlignment="1">
      <alignment horizontal="center" vertical="top" wrapText="1"/>
    </xf>
    <xf numFmtId="166" fontId="3" fillId="3" borderId="8" xfId="0" applyNumberFormat="1" applyFont="1" applyFill="1" applyBorder="1" applyAlignment="1">
      <alignment horizontal="center" vertical="top" shrinkToFit="1"/>
    </xf>
    <xf numFmtId="1" fontId="3" fillId="2" borderId="4" xfId="0" applyNumberFormat="1" applyFont="1" applyFill="1" applyBorder="1" applyAlignment="1">
      <alignment horizontal="center" vertical="top" shrinkToFit="1"/>
    </xf>
    <xf numFmtId="0" fontId="4" fillId="3" borderId="10" xfId="0" applyFont="1" applyFill="1" applyBorder="1" applyAlignment="1">
      <alignment horizontal="left" vertical="top" wrapText="1"/>
    </xf>
    <xf numFmtId="1" fontId="3" fillId="3" borderId="8" xfId="0" applyNumberFormat="1" applyFont="1" applyFill="1" applyBorder="1" applyAlignment="1">
      <alignment horizontal="center" vertical="top" shrinkToFit="1"/>
    </xf>
    <xf numFmtId="165" fontId="3" fillId="3" borderId="4" xfId="0" applyNumberFormat="1" applyFont="1" applyFill="1" applyBorder="1" applyAlignment="1">
      <alignment horizontal="right" vertical="top" shrinkToFit="1"/>
    </xf>
    <xf numFmtId="0" fontId="4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right" vertical="top" wrapText="1"/>
    </xf>
    <xf numFmtId="165" fontId="5" fillId="0" borderId="4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2" fontId="3" fillId="2" borderId="6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</cellXfs>
  <cellStyles count="2">
    <cellStyle name="Normal" xfId="0" builtinId="0"/>
    <cellStyle name="Normal 2" xfId="1" xr:uid="{8137D88E-7167-4755-AA03-79C744400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usd80-my.sharepoint.com/personal/dunn_tom_cusd80_com/Documents/Construction%20Projects/Project%20List/Hamilton%20Street%20Improvements/Copy%20of%20ST2007.401_100PEstimateBreakdown.xlsx" TargetMode="External"/><Relationship Id="rId1" Type="http://schemas.openxmlformats.org/officeDocument/2006/relationships/externalLinkPath" Target="/personal/dunn_tom_cusd80_com/Documents/Construction%20Projects/Project%20List/Hamilton%20Street%20Improvements/Copy%20of%20ST2007.401_100PEstimate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bined"/>
      <sheetName val="Chandler"/>
      <sheetName val="CUSD"/>
      <sheetName val="Total Quantities"/>
      <sheetName val="Sheet1"/>
      <sheetName val="Sheet2"/>
      <sheetName val="CUSD Quantities"/>
      <sheetName val="CUSD Quantities (2)"/>
      <sheetName val="Sheet3"/>
      <sheetName val="Recap"/>
      <sheetName val="Bid Schedule"/>
    </sheetNames>
    <sheetDataSet>
      <sheetData sheetId="0">
        <row r="3">
          <cell r="A3">
            <v>1</v>
          </cell>
        </row>
      </sheetData>
      <sheetData sheetId="1">
        <row r="7">
          <cell r="E7">
            <v>7000</v>
          </cell>
        </row>
      </sheetData>
      <sheetData sheetId="2"/>
      <sheetData sheetId="3"/>
      <sheetData sheetId="4"/>
      <sheetData sheetId="5"/>
      <sheetData sheetId="6">
        <row r="8">
          <cell r="D8">
            <v>360</v>
          </cell>
        </row>
        <row r="9">
          <cell r="D9">
            <v>0</v>
          </cell>
        </row>
        <row r="10">
          <cell r="D10">
            <v>11</v>
          </cell>
        </row>
        <row r="11">
          <cell r="D11">
            <v>3799.333333333333</v>
          </cell>
        </row>
        <row r="12">
          <cell r="D12">
            <v>3597</v>
          </cell>
        </row>
        <row r="13">
          <cell r="D13">
            <v>140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2671</v>
          </cell>
        </row>
        <row r="17">
          <cell r="D17">
            <v>3596.7777777777774</v>
          </cell>
        </row>
        <row r="18">
          <cell r="D18">
            <v>140</v>
          </cell>
        </row>
        <row r="19">
          <cell r="D19">
            <v>3597</v>
          </cell>
        </row>
        <row r="20">
          <cell r="D20">
            <v>62</v>
          </cell>
        </row>
        <row r="21">
          <cell r="D21">
            <v>3597</v>
          </cell>
        </row>
        <row r="22">
          <cell r="D22">
            <v>35</v>
          </cell>
        </row>
        <row r="23">
          <cell r="D23">
            <v>1663</v>
          </cell>
        </row>
        <row r="24">
          <cell r="D24">
            <v>376</v>
          </cell>
        </row>
        <row r="25">
          <cell r="D25">
            <v>6344</v>
          </cell>
        </row>
        <row r="26">
          <cell r="D26">
            <v>202</v>
          </cell>
        </row>
        <row r="27">
          <cell r="D27">
            <v>79</v>
          </cell>
        </row>
        <row r="28">
          <cell r="D28">
            <v>0</v>
          </cell>
        </row>
        <row r="29">
          <cell r="D29">
            <v>471</v>
          </cell>
        </row>
        <row r="30">
          <cell r="D30">
            <v>1</v>
          </cell>
        </row>
        <row r="31">
          <cell r="D31">
            <v>0</v>
          </cell>
        </row>
        <row r="32">
          <cell r="D32">
            <v>2</v>
          </cell>
        </row>
        <row r="33">
          <cell r="D33">
            <v>730</v>
          </cell>
        </row>
        <row r="34">
          <cell r="D34">
            <v>71</v>
          </cell>
        </row>
        <row r="35">
          <cell r="D35">
            <v>347</v>
          </cell>
        </row>
        <row r="36">
          <cell r="D36">
            <v>42</v>
          </cell>
        </row>
        <row r="37">
          <cell r="D37">
            <v>223</v>
          </cell>
        </row>
        <row r="38">
          <cell r="D38">
            <v>244</v>
          </cell>
        </row>
        <row r="39">
          <cell r="D39">
            <v>207</v>
          </cell>
        </row>
        <row r="40">
          <cell r="D40">
            <v>95</v>
          </cell>
        </row>
        <row r="41">
          <cell r="D41">
            <v>406</v>
          </cell>
        </row>
        <row r="42">
          <cell r="D42">
            <v>369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193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2003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1</v>
          </cell>
        </row>
        <row r="55">
          <cell r="D55">
            <v>18</v>
          </cell>
        </row>
        <row r="56">
          <cell r="D56">
            <v>0</v>
          </cell>
        </row>
        <row r="57">
          <cell r="D57">
            <v>2</v>
          </cell>
        </row>
        <row r="58">
          <cell r="D58">
            <v>0</v>
          </cell>
        </row>
        <row r="59">
          <cell r="D59">
            <v>1</v>
          </cell>
        </row>
        <row r="60">
          <cell r="D60">
            <v>199</v>
          </cell>
        </row>
        <row r="61">
          <cell r="D61">
            <v>28</v>
          </cell>
        </row>
        <row r="62">
          <cell r="D62">
            <v>525</v>
          </cell>
        </row>
        <row r="63">
          <cell r="D63">
            <v>1527</v>
          </cell>
        </row>
        <row r="64">
          <cell r="D64">
            <v>76</v>
          </cell>
        </row>
        <row r="65">
          <cell r="D65">
            <v>50</v>
          </cell>
        </row>
        <row r="66">
          <cell r="D66">
            <v>18</v>
          </cell>
        </row>
        <row r="67">
          <cell r="D67">
            <v>50</v>
          </cell>
        </row>
        <row r="68">
          <cell r="D68">
            <v>2665</v>
          </cell>
        </row>
        <row r="69">
          <cell r="D69">
            <v>817</v>
          </cell>
        </row>
        <row r="70">
          <cell r="D70">
            <v>1</v>
          </cell>
        </row>
        <row r="71">
          <cell r="D71">
            <v>6</v>
          </cell>
        </row>
        <row r="72">
          <cell r="D72">
            <v>4</v>
          </cell>
        </row>
        <row r="73">
          <cell r="D73">
            <v>28</v>
          </cell>
        </row>
        <row r="74">
          <cell r="D74">
            <v>199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1</v>
          </cell>
        </row>
        <row r="79">
          <cell r="D79">
            <v>0</v>
          </cell>
        </row>
        <row r="80">
          <cell r="D80">
            <v>3</v>
          </cell>
        </row>
        <row r="81">
          <cell r="D81">
            <v>420</v>
          </cell>
        </row>
        <row r="82">
          <cell r="D82">
            <v>0</v>
          </cell>
        </row>
        <row r="83">
          <cell r="D83">
            <v>3</v>
          </cell>
        </row>
        <row r="84">
          <cell r="D84">
            <v>3</v>
          </cell>
        </row>
        <row r="85">
          <cell r="D85">
            <v>3</v>
          </cell>
        </row>
        <row r="86">
          <cell r="D86">
            <v>1</v>
          </cell>
        </row>
        <row r="87">
          <cell r="D87">
            <v>1</v>
          </cell>
        </row>
        <row r="88">
          <cell r="D88">
            <v>0.2</v>
          </cell>
        </row>
        <row r="89">
          <cell r="D89">
            <v>1</v>
          </cell>
        </row>
        <row r="90">
          <cell r="D90">
            <v>1</v>
          </cell>
        </row>
        <row r="91">
          <cell r="D91">
            <v>0</v>
          </cell>
        </row>
        <row r="92">
          <cell r="D92">
            <v>22</v>
          </cell>
        </row>
        <row r="93">
          <cell r="D93">
            <v>18</v>
          </cell>
        </row>
        <row r="94">
          <cell r="D94">
            <v>0</v>
          </cell>
        </row>
        <row r="95">
          <cell r="D95">
            <v>2</v>
          </cell>
        </row>
        <row r="96">
          <cell r="D96">
            <v>1</v>
          </cell>
        </row>
        <row r="97">
          <cell r="D97">
            <v>2</v>
          </cell>
        </row>
        <row r="98">
          <cell r="D98">
            <v>1</v>
          </cell>
        </row>
        <row r="99">
          <cell r="D99">
            <v>1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1</v>
          </cell>
        </row>
        <row r="106">
          <cell r="D106">
            <v>2201</v>
          </cell>
        </row>
        <row r="107">
          <cell r="D107">
            <v>240</v>
          </cell>
        </row>
        <row r="108">
          <cell r="D108">
            <v>1</v>
          </cell>
        </row>
        <row r="109">
          <cell r="D109">
            <v>99</v>
          </cell>
        </row>
        <row r="110">
          <cell r="D110">
            <v>1448</v>
          </cell>
        </row>
        <row r="111">
          <cell r="D111">
            <v>0</v>
          </cell>
        </row>
        <row r="112">
          <cell r="D112">
            <v>3</v>
          </cell>
        </row>
        <row r="113">
          <cell r="D113">
            <v>4.5</v>
          </cell>
        </row>
        <row r="114">
          <cell r="D114">
            <v>1</v>
          </cell>
        </row>
        <row r="115">
          <cell r="D115">
            <v>3</v>
          </cell>
        </row>
        <row r="116">
          <cell r="D116">
            <v>5</v>
          </cell>
        </row>
        <row r="117">
          <cell r="D117">
            <v>73</v>
          </cell>
        </row>
        <row r="118">
          <cell r="D118">
            <v>71</v>
          </cell>
        </row>
        <row r="119">
          <cell r="D119">
            <v>439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50</v>
          </cell>
        </row>
        <row r="123">
          <cell r="D123">
            <v>166</v>
          </cell>
        </row>
        <row r="124">
          <cell r="D124">
            <v>2</v>
          </cell>
        </row>
        <row r="125">
          <cell r="D125">
            <v>1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1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22B2-8F1F-47FA-8C78-E244B2A66AF0}">
  <sheetPr>
    <pageSetUpPr fitToPage="1"/>
  </sheetPr>
  <dimension ref="A1:G143"/>
  <sheetViews>
    <sheetView tabSelected="1" topLeftCell="B109" zoomScaleNormal="100" workbookViewId="0">
      <selection activeCell="H121" sqref="H121"/>
    </sheetView>
  </sheetViews>
  <sheetFormatPr defaultColWidth="9.33203125" defaultRowHeight="15" x14ac:dyDescent="0.2"/>
  <cols>
    <col min="1" max="1" width="10.5" style="5" customWidth="1"/>
    <col min="2" max="2" width="70.83203125" style="5" customWidth="1"/>
    <col min="3" max="3" width="7.6640625" style="5" customWidth="1"/>
    <col min="4" max="4" width="10.83203125" style="5" customWidth="1"/>
    <col min="5" max="5" width="16.5" style="41" customWidth="1"/>
    <col min="6" max="6" width="18.5" style="5" customWidth="1"/>
    <col min="7" max="16384" width="9.33203125" style="5"/>
  </cols>
  <sheetData>
    <row r="1" spans="1:7" ht="33" customHeight="1" x14ac:dyDescent="0.25">
      <c r="A1" s="1"/>
      <c r="B1" s="2"/>
      <c r="C1" s="3"/>
      <c r="D1" s="3"/>
      <c r="E1" s="4"/>
      <c r="F1" s="3"/>
    </row>
    <row r="2" spans="1:7" ht="30" x14ac:dyDescent="0.2">
      <c r="A2" s="6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8" t="s">
        <v>5</v>
      </c>
    </row>
    <row r="3" spans="1:7" x14ac:dyDescent="0.2">
      <c r="A3" s="10">
        <v>1</v>
      </c>
      <c r="B3" s="11" t="s">
        <v>6</v>
      </c>
      <c r="C3" s="12" t="s">
        <v>145</v>
      </c>
      <c r="D3" s="43">
        <v>0.33</v>
      </c>
      <c r="E3" s="13">
        <v>52000</v>
      </c>
      <c r="F3" s="14">
        <f>E3*D3</f>
        <v>17160</v>
      </c>
      <c r="G3" s="47"/>
    </row>
    <row r="4" spans="1:7" ht="27.6" customHeight="1" x14ac:dyDescent="0.2">
      <c r="A4" s="10">
        <f>A3+1</f>
        <v>2</v>
      </c>
      <c r="B4" s="16" t="s">
        <v>8</v>
      </c>
      <c r="C4" s="12" t="s">
        <v>145</v>
      </c>
      <c r="D4" s="43">
        <v>0.33</v>
      </c>
      <c r="E4" s="13">
        <v>5000</v>
      </c>
      <c r="F4" s="14">
        <f t="shared" ref="F4:F67" si="0">E4*D4</f>
        <v>1650</v>
      </c>
      <c r="G4" s="47"/>
    </row>
    <row r="5" spans="1:7" ht="28.5" x14ac:dyDescent="0.2">
      <c r="A5" s="17">
        <f t="shared" ref="A5:A68" si="1">A4+1</f>
        <v>3</v>
      </c>
      <c r="B5" s="18" t="s">
        <v>9</v>
      </c>
      <c r="C5" s="12" t="s">
        <v>145</v>
      </c>
      <c r="D5" s="43">
        <v>0.33</v>
      </c>
      <c r="E5" s="20">
        <v>18370</v>
      </c>
      <c r="F5" s="14">
        <f t="shared" si="0"/>
        <v>6062.1</v>
      </c>
      <c r="G5" s="47"/>
    </row>
    <row r="6" spans="1:7" x14ac:dyDescent="0.2">
      <c r="A6" s="10">
        <f t="shared" si="1"/>
        <v>4</v>
      </c>
      <c r="B6" s="16" t="s">
        <v>10</v>
      </c>
      <c r="C6" s="12" t="s">
        <v>145</v>
      </c>
      <c r="D6" s="43">
        <v>0.33</v>
      </c>
      <c r="E6" s="13">
        <v>224100</v>
      </c>
      <c r="F6" s="14">
        <f t="shared" si="0"/>
        <v>73953</v>
      </c>
      <c r="G6" s="47"/>
    </row>
    <row r="7" spans="1:7" x14ac:dyDescent="0.2">
      <c r="A7" s="10">
        <f t="shared" si="1"/>
        <v>5</v>
      </c>
      <c r="B7" s="11" t="s">
        <v>11</v>
      </c>
      <c r="C7" s="12" t="s">
        <v>145</v>
      </c>
      <c r="D7" s="43">
        <v>0.33</v>
      </c>
      <c r="E7" s="13">
        <v>14000</v>
      </c>
      <c r="F7" s="14">
        <f t="shared" si="0"/>
        <v>4620</v>
      </c>
      <c r="G7" s="47"/>
    </row>
    <row r="8" spans="1:7" x14ac:dyDescent="0.2">
      <c r="A8" s="21">
        <f t="shared" si="1"/>
        <v>6</v>
      </c>
      <c r="B8" s="22" t="s">
        <v>12</v>
      </c>
      <c r="C8" s="23" t="s">
        <v>13</v>
      </c>
      <c r="D8" s="21">
        <f>+'[1]CUSD Quantities'!D8</f>
        <v>360</v>
      </c>
      <c r="E8" s="24">
        <v>13</v>
      </c>
      <c r="F8" s="14">
        <f t="shared" si="0"/>
        <v>4680</v>
      </c>
      <c r="G8" s="47"/>
    </row>
    <row r="9" spans="1:7" x14ac:dyDescent="0.2">
      <c r="A9" s="21">
        <f t="shared" si="1"/>
        <v>7</v>
      </c>
      <c r="B9" s="25" t="s">
        <v>14</v>
      </c>
      <c r="C9" s="26" t="s">
        <v>15</v>
      </c>
      <c r="D9" s="21">
        <f>+'[1]CUSD Quantities'!D9</f>
        <v>0</v>
      </c>
      <c r="E9" s="27">
        <v>24</v>
      </c>
      <c r="F9" s="14">
        <f t="shared" si="0"/>
        <v>0</v>
      </c>
      <c r="G9" s="47"/>
    </row>
    <row r="10" spans="1:7" x14ac:dyDescent="0.2">
      <c r="A10" s="21">
        <f t="shared" si="1"/>
        <v>8</v>
      </c>
      <c r="B10" s="25" t="s">
        <v>16</v>
      </c>
      <c r="C10" s="26" t="s">
        <v>15</v>
      </c>
      <c r="D10" s="21">
        <f>+'[1]CUSD Quantities'!D10</f>
        <v>11</v>
      </c>
      <c r="E10" s="27">
        <v>74</v>
      </c>
      <c r="F10" s="14">
        <f t="shared" si="0"/>
        <v>814</v>
      </c>
      <c r="G10" s="47"/>
    </row>
    <row r="11" spans="1:7" x14ac:dyDescent="0.2">
      <c r="A11" s="21">
        <f t="shared" si="1"/>
        <v>9</v>
      </c>
      <c r="B11" s="25" t="s">
        <v>17</v>
      </c>
      <c r="C11" s="26" t="s">
        <v>18</v>
      </c>
      <c r="D11" s="21">
        <f>+'[1]CUSD Quantities'!D11</f>
        <v>3799.333333333333</v>
      </c>
      <c r="E11" s="27">
        <v>37</v>
      </c>
      <c r="F11" s="14">
        <f t="shared" si="0"/>
        <v>140575.33333333331</v>
      </c>
      <c r="G11" s="47"/>
    </row>
    <row r="12" spans="1:7" x14ac:dyDescent="0.2">
      <c r="A12" s="21">
        <f t="shared" si="1"/>
        <v>10</v>
      </c>
      <c r="B12" s="25" t="s">
        <v>19</v>
      </c>
      <c r="C12" s="26" t="s">
        <v>18</v>
      </c>
      <c r="D12" s="21">
        <f>+'[1]CUSD Quantities'!D12</f>
        <v>3597</v>
      </c>
      <c r="E12" s="27">
        <v>19</v>
      </c>
      <c r="F12" s="14">
        <f t="shared" si="0"/>
        <v>68343</v>
      </c>
      <c r="G12" s="47"/>
    </row>
    <row r="13" spans="1:7" x14ac:dyDescent="0.2">
      <c r="A13" s="21">
        <f t="shared" si="1"/>
        <v>11</v>
      </c>
      <c r="B13" s="25" t="s">
        <v>20</v>
      </c>
      <c r="C13" s="26" t="s">
        <v>18</v>
      </c>
      <c r="D13" s="21">
        <f>+'[1]CUSD Quantities'!D13</f>
        <v>140</v>
      </c>
      <c r="E13" s="27">
        <v>20</v>
      </c>
      <c r="F13" s="14">
        <f t="shared" si="0"/>
        <v>2800</v>
      </c>
      <c r="G13" s="47"/>
    </row>
    <row r="14" spans="1:7" x14ac:dyDescent="0.2">
      <c r="A14" s="21">
        <f t="shared" si="1"/>
        <v>12</v>
      </c>
      <c r="B14" s="25" t="s">
        <v>21</v>
      </c>
      <c r="C14" s="26" t="s">
        <v>18</v>
      </c>
      <c r="D14" s="21">
        <f>+'[1]CUSD Quantities'!D14</f>
        <v>0</v>
      </c>
      <c r="E14" s="27">
        <v>36</v>
      </c>
      <c r="F14" s="14">
        <f t="shared" si="0"/>
        <v>0</v>
      </c>
      <c r="G14" s="47"/>
    </row>
    <row r="15" spans="1:7" x14ac:dyDescent="0.2">
      <c r="A15" s="21">
        <f t="shared" si="1"/>
        <v>13</v>
      </c>
      <c r="B15" s="25" t="s">
        <v>22</v>
      </c>
      <c r="C15" s="26" t="s">
        <v>18</v>
      </c>
      <c r="D15" s="21">
        <f>+'[1]CUSD Quantities'!D15</f>
        <v>0</v>
      </c>
      <c r="E15" s="27">
        <v>23</v>
      </c>
      <c r="F15" s="14">
        <f t="shared" si="0"/>
        <v>0</v>
      </c>
      <c r="G15" s="47"/>
    </row>
    <row r="16" spans="1:7" x14ac:dyDescent="0.2">
      <c r="A16" s="21">
        <f t="shared" si="1"/>
        <v>14</v>
      </c>
      <c r="B16" s="25" t="s">
        <v>23</v>
      </c>
      <c r="C16" s="26" t="s">
        <v>18</v>
      </c>
      <c r="D16" s="21">
        <f>+'[1]CUSD Quantities'!D16</f>
        <v>2671</v>
      </c>
      <c r="E16" s="27">
        <v>8</v>
      </c>
      <c r="F16" s="14">
        <f t="shared" si="0"/>
        <v>21368</v>
      </c>
      <c r="G16" s="47"/>
    </row>
    <row r="17" spans="1:7" ht="28.5" x14ac:dyDescent="0.2">
      <c r="A17" s="21">
        <f t="shared" si="1"/>
        <v>15</v>
      </c>
      <c r="B17" s="25" t="s">
        <v>24</v>
      </c>
      <c r="C17" s="26" t="s">
        <v>18</v>
      </c>
      <c r="D17" s="21">
        <f>+'[1]CUSD Quantities'!D17</f>
        <v>3596.7777777777774</v>
      </c>
      <c r="E17" s="27">
        <v>20</v>
      </c>
      <c r="F17" s="14">
        <f t="shared" si="0"/>
        <v>71935.555555555547</v>
      </c>
      <c r="G17" s="47"/>
    </row>
    <row r="18" spans="1:7" ht="28.5" x14ac:dyDescent="0.2">
      <c r="A18" s="21">
        <f t="shared" si="1"/>
        <v>16</v>
      </c>
      <c r="B18" s="25" t="s">
        <v>25</v>
      </c>
      <c r="C18" s="26" t="s">
        <v>18</v>
      </c>
      <c r="D18" s="21">
        <f>+'[1]CUSD Quantities'!D18</f>
        <v>140</v>
      </c>
      <c r="E18" s="27">
        <v>66</v>
      </c>
      <c r="F18" s="14">
        <f t="shared" si="0"/>
        <v>9240</v>
      </c>
      <c r="G18" s="47"/>
    </row>
    <row r="19" spans="1:7" ht="28.5" x14ac:dyDescent="0.2">
      <c r="A19" s="21">
        <f t="shared" si="1"/>
        <v>17</v>
      </c>
      <c r="B19" s="25" t="s">
        <v>26</v>
      </c>
      <c r="C19" s="26" t="s">
        <v>18</v>
      </c>
      <c r="D19" s="21">
        <f>+'[1]CUSD Quantities'!D19</f>
        <v>3597</v>
      </c>
      <c r="E19" s="27">
        <v>33</v>
      </c>
      <c r="F19" s="14">
        <f t="shared" si="0"/>
        <v>118701</v>
      </c>
      <c r="G19" s="47"/>
    </row>
    <row r="20" spans="1:7" ht="28.5" x14ac:dyDescent="0.2">
      <c r="A20" s="21">
        <f t="shared" si="1"/>
        <v>18</v>
      </c>
      <c r="B20" s="25" t="s">
        <v>27</v>
      </c>
      <c r="C20" s="26" t="s">
        <v>18</v>
      </c>
      <c r="D20" s="21">
        <f>+'[1]CUSD Quantities'!D20</f>
        <v>62</v>
      </c>
      <c r="E20" s="27">
        <v>112</v>
      </c>
      <c r="F20" s="14">
        <f t="shared" si="0"/>
        <v>6944</v>
      </c>
      <c r="G20" s="47"/>
    </row>
    <row r="21" spans="1:7" x14ac:dyDescent="0.2">
      <c r="A21" s="21">
        <f t="shared" si="1"/>
        <v>19</v>
      </c>
      <c r="B21" s="25" t="s">
        <v>28</v>
      </c>
      <c r="C21" s="26" t="s">
        <v>18</v>
      </c>
      <c r="D21" s="21">
        <f>+'[1]CUSD Quantities'!D21</f>
        <v>3597</v>
      </c>
      <c r="E21" s="27">
        <v>1</v>
      </c>
      <c r="F21" s="14">
        <f t="shared" si="0"/>
        <v>3597</v>
      </c>
      <c r="G21" s="47"/>
    </row>
    <row r="22" spans="1:7" x14ac:dyDescent="0.2">
      <c r="A22" s="21">
        <f t="shared" si="1"/>
        <v>20</v>
      </c>
      <c r="B22" s="25" t="s">
        <v>29</v>
      </c>
      <c r="C22" s="26" t="s">
        <v>13</v>
      </c>
      <c r="D22" s="21">
        <f>+'[1]CUSD Quantities'!D22</f>
        <v>35</v>
      </c>
      <c r="E22" s="27">
        <v>27</v>
      </c>
      <c r="F22" s="14">
        <f t="shared" si="0"/>
        <v>945</v>
      </c>
      <c r="G22" s="47"/>
    </row>
    <row r="23" spans="1:7" ht="28.5" x14ac:dyDescent="0.2">
      <c r="A23" s="21">
        <f t="shared" si="1"/>
        <v>21</v>
      </c>
      <c r="B23" s="25" t="s">
        <v>30</v>
      </c>
      <c r="C23" s="26" t="s">
        <v>13</v>
      </c>
      <c r="D23" s="21">
        <f>+'[1]CUSD Quantities'!D23</f>
        <v>1663</v>
      </c>
      <c r="E23" s="27">
        <v>28</v>
      </c>
      <c r="F23" s="14">
        <f t="shared" si="0"/>
        <v>46564</v>
      </c>
      <c r="G23" s="47"/>
    </row>
    <row r="24" spans="1:7" x14ac:dyDescent="0.2">
      <c r="A24" s="21">
        <f t="shared" si="1"/>
        <v>22</v>
      </c>
      <c r="B24" s="25" t="s">
        <v>31</v>
      </c>
      <c r="C24" s="26" t="s">
        <v>13</v>
      </c>
      <c r="D24" s="21">
        <f>+'[1]CUSD Quantities'!D24</f>
        <v>376</v>
      </c>
      <c r="E24" s="27">
        <v>29</v>
      </c>
      <c r="F24" s="14">
        <f t="shared" si="0"/>
        <v>10904</v>
      </c>
      <c r="G24" s="47"/>
    </row>
    <row r="25" spans="1:7" x14ac:dyDescent="0.2">
      <c r="A25" s="21">
        <f t="shared" si="1"/>
        <v>23</v>
      </c>
      <c r="B25" s="25" t="s">
        <v>32</v>
      </c>
      <c r="C25" s="26" t="s">
        <v>33</v>
      </c>
      <c r="D25" s="21">
        <f>+'[1]CUSD Quantities'!D25</f>
        <v>6344</v>
      </c>
      <c r="E25" s="27">
        <v>7</v>
      </c>
      <c r="F25" s="14">
        <f t="shared" si="0"/>
        <v>44408</v>
      </c>
      <c r="G25" s="47"/>
    </row>
    <row r="26" spans="1:7" ht="28.5" x14ac:dyDescent="0.2">
      <c r="A26" s="21">
        <f t="shared" si="1"/>
        <v>24</v>
      </c>
      <c r="B26" s="25" t="s">
        <v>34</v>
      </c>
      <c r="C26" s="26" t="s">
        <v>33</v>
      </c>
      <c r="D26" s="21">
        <f>+'[1]CUSD Quantities'!D26</f>
        <v>202</v>
      </c>
      <c r="E26" s="27">
        <v>38</v>
      </c>
      <c r="F26" s="14">
        <f t="shared" si="0"/>
        <v>7676</v>
      </c>
      <c r="G26" s="47"/>
    </row>
    <row r="27" spans="1:7" ht="28.5" x14ac:dyDescent="0.2">
      <c r="A27" s="21">
        <f t="shared" si="1"/>
        <v>25</v>
      </c>
      <c r="B27" s="25" t="s">
        <v>35</v>
      </c>
      <c r="C27" s="26" t="s">
        <v>33</v>
      </c>
      <c r="D27" s="21">
        <f>+'[1]CUSD Quantities'!D27</f>
        <v>79</v>
      </c>
      <c r="E27" s="27">
        <v>31</v>
      </c>
      <c r="F27" s="14">
        <f t="shared" si="0"/>
        <v>2449</v>
      </c>
      <c r="G27" s="47"/>
    </row>
    <row r="28" spans="1:7" ht="27.6" customHeight="1" x14ac:dyDescent="0.2">
      <c r="A28" s="28">
        <f t="shared" si="1"/>
        <v>26</v>
      </c>
      <c r="B28" s="29" t="s">
        <v>36</v>
      </c>
      <c r="C28" s="26" t="s">
        <v>33</v>
      </c>
      <c r="D28" s="21">
        <f>+'[1]CUSD Quantities'!D28</f>
        <v>0</v>
      </c>
      <c r="E28" s="27">
        <v>17</v>
      </c>
      <c r="F28" s="14">
        <f t="shared" si="0"/>
        <v>0</v>
      </c>
      <c r="G28" s="47"/>
    </row>
    <row r="29" spans="1:7" x14ac:dyDescent="0.2">
      <c r="A29" s="30">
        <f t="shared" si="1"/>
        <v>27</v>
      </c>
      <c r="B29" s="25" t="s">
        <v>37</v>
      </c>
      <c r="C29" s="26" t="s">
        <v>33</v>
      </c>
      <c r="D29" s="21">
        <f>+'[1]CUSD Quantities'!D29</f>
        <v>471</v>
      </c>
      <c r="E29" s="27">
        <v>26</v>
      </c>
      <c r="F29" s="14">
        <f t="shared" si="0"/>
        <v>12246</v>
      </c>
      <c r="G29" s="47"/>
    </row>
    <row r="30" spans="1:7" ht="28.5" x14ac:dyDescent="0.2">
      <c r="A30" s="21">
        <f t="shared" si="1"/>
        <v>28</v>
      </c>
      <c r="B30" s="25" t="s">
        <v>38</v>
      </c>
      <c r="C30" s="26" t="s">
        <v>39</v>
      </c>
      <c r="D30" s="21">
        <f>+'[1]CUSD Quantities'!D30</f>
        <v>1</v>
      </c>
      <c r="E30" s="27">
        <v>580</v>
      </c>
      <c r="F30" s="14">
        <f t="shared" si="0"/>
        <v>580</v>
      </c>
      <c r="G30" s="47"/>
    </row>
    <row r="31" spans="1:7" ht="27.6" customHeight="1" x14ac:dyDescent="0.2">
      <c r="A31" s="21">
        <f t="shared" si="1"/>
        <v>29</v>
      </c>
      <c r="B31" s="25" t="s">
        <v>40</v>
      </c>
      <c r="C31" s="26" t="s">
        <v>39</v>
      </c>
      <c r="D31" s="21">
        <f>+'[1]CUSD Quantities'!D31</f>
        <v>0</v>
      </c>
      <c r="E31" s="27">
        <v>550</v>
      </c>
      <c r="F31" s="14">
        <f t="shared" si="0"/>
        <v>0</v>
      </c>
      <c r="G31" s="47"/>
    </row>
    <row r="32" spans="1:7" ht="28.5" x14ac:dyDescent="0.2">
      <c r="A32" s="21">
        <f t="shared" si="1"/>
        <v>30</v>
      </c>
      <c r="B32" s="25" t="s">
        <v>41</v>
      </c>
      <c r="C32" s="26" t="s">
        <v>39</v>
      </c>
      <c r="D32" s="21">
        <f>+'[1]CUSD Quantities'!D32</f>
        <v>2</v>
      </c>
      <c r="E32" s="27">
        <v>550</v>
      </c>
      <c r="F32" s="14">
        <f t="shared" si="0"/>
        <v>1100</v>
      </c>
      <c r="G32" s="47"/>
    </row>
    <row r="33" spans="1:7" x14ac:dyDescent="0.2">
      <c r="A33" s="21">
        <f t="shared" si="1"/>
        <v>31</v>
      </c>
      <c r="B33" s="25" t="s">
        <v>42</v>
      </c>
      <c r="C33" s="26" t="s">
        <v>18</v>
      </c>
      <c r="D33" s="21">
        <f>+'[1]CUSD Quantities'!D33</f>
        <v>730</v>
      </c>
      <c r="E33" s="27">
        <v>14</v>
      </c>
      <c r="F33" s="14">
        <f t="shared" si="0"/>
        <v>10220</v>
      </c>
      <c r="G33" s="47"/>
    </row>
    <row r="34" spans="1:7" x14ac:dyDescent="0.2">
      <c r="A34" s="21">
        <f t="shared" si="1"/>
        <v>32</v>
      </c>
      <c r="B34" s="25" t="s">
        <v>43</v>
      </c>
      <c r="C34" s="26" t="s">
        <v>18</v>
      </c>
      <c r="D34" s="21">
        <f>+'[1]CUSD Quantities'!D34</f>
        <v>71</v>
      </c>
      <c r="E34" s="27">
        <v>45</v>
      </c>
      <c r="F34" s="14">
        <f t="shared" si="0"/>
        <v>3195</v>
      </c>
      <c r="G34" s="47"/>
    </row>
    <row r="35" spans="1:7" x14ac:dyDescent="0.2">
      <c r="A35" s="21">
        <f t="shared" si="1"/>
        <v>33</v>
      </c>
      <c r="B35" s="25" t="s">
        <v>44</v>
      </c>
      <c r="C35" s="26" t="s">
        <v>13</v>
      </c>
      <c r="D35" s="21">
        <f>+'[1]CUSD Quantities'!D35</f>
        <v>347</v>
      </c>
      <c r="E35" s="27">
        <v>8</v>
      </c>
      <c r="F35" s="14">
        <f t="shared" si="0"/>
        <v>2776</v>
      </c>
      <c r="G35" s="47"/>
    </row>
    <row r="36" spans="1:7" x14ac:dyDescent="0.2">
      <c r="A36" s="21">
        <f t="shared" si="1"/>
        <v>34</v>
      </c>
      <c r="B36" s="25" t="s">
        <v>45</v>
      </c>
      <c r="C36" s="26" t="s">
        <v>13</v>
      </c>
      <c r="D36" s="21">
        <f>+'[1]CUSD Quantities'!D36</f>
        <v>42</v>
      </c>
      <c r="E36" s="27">
        <v>7</v>
      </c>
      <c r="F36" s="14">
        <f t="shared" si="0"/>
        <v>294</v>
      </c>
      <c r="G36" s="47"/>
    </row>
    <row r="37" spans="1:7" x14ac:dyDescent="0.2">
      <c r="A37" s="21">
        <f t="shared" si="1"/>
        <v>35</v>
      </c>
      <c r="B37" s="25" t="s">
        <v>46</v>
      </c>
      <c r="C37" s="26" t="s">
        <v>33</v>
      </c>
      <c r="D37" s="21">
        <f>+'[1]CUSD Quantities'!D37</f>
        <v>223</v>
      </c>
      <c r="E37" s="27">
        <v>4</v>
      </c>
      <c r="F37" s="14">
        <f t="shared" si="0"/>
        <v>892</v>
      </c>
      <c r="G37" s="47"/>
    </row>
    <row r="38" spans="1:7" x14ac:dyDescent="0.2">
      <c r="A38" s="21">
        <f t="shared" si="1"/>
        <v>36</v>
      </c>
      <c r="B38" s="25" t="s">
        <v>47</v>
      </c>
      <c r="C38" s="26" t="s">
        <v>33</v>
      </c>
      <c r="D38" s="21">
        <f>+'[1]CUSD Quantities'!D38</f>
        <v>244</v>
      </c>
      <c r="E38" s="27">
        <v>3</v>
      </c>
      <c r="F38" s="14">
        <f t="shared" si="0"/>
        <v>732</v>
      </c>
      <c r="G38" s="47"/>
    </row>
    <row r="39" spans="1:7" x14ac:dyDescent="0.2">
      <c r="A39" s="21">
        <f t="shared" si="1"/>
        <v>37</v>
      </c>
      <c r="B39" s="25" t="s">
        <v>48</v>
      </c>
      <c r="C39" s="26" t="s">
        <v>33</v>
      </c>
      <c r="D39" s="21">
        <f>+'[1]CUSD Quantities'!D39</f>
        <v>207</v>
      </c>
      <c r="E39" s="27">
        <v>4</v>
      </c>
      <c r="F39" s="14">
        <f t="shared" si="0"/>
        <v>828</v>
      </c>
      <c r="G39" s="47"/>
    </row>
    <row r="40" spans="1:7" x14ac:dyDescent="0.2">
      <c r="A40" s="21">
        <f t="shared" si="1"/>
        <v>38</v>
      </c>
      <c r="B40" s="25" t="s">
        <v>49</v>
      </c>
      <c r="C40" s="26" t="s">
        <v>33</v>
      </c>
      <c r="D40" s="21">
        <f>+'[1]CUSD Quantities'!D40</f>
        <v>95</v>
      </c>
      <c r="E40" s="27">
        <v>12</v>
      </c>
      <c r="F40" s="14">
        <f t="shared" si="0"/>
        <v>1140</v>
      </c>
      <c r="G40" s="47"/>
    </row>
    <row r="41" spans="1:7" x14ac:dyDescent="0.2">
      <c r="A41" s="21">
        <f t="shared" si="1"/>
        <v>39</v>
      </c>
      <c r="B41" s="25" t="s">
        <v>50</v>
      </c>
      <c r="C41" s="26" t="s">
        <v>33</v>
      </c>
      <c r="D41" s="21">
        <f>+'[1]CUSD Quantities'!D41</f>
        <v>406</v>
      </c>
      <c r="E41" s="27">
        <v>4</v>
      </c>
      <c r="F41" s="14">
        <f t="shared" si="0"/>
        <v>1624</v>
      </c>
      <c r="G41" s="47"/>
    </row>
    <row r="42" spans="1:7" x14ac:dyDescent="0.2">
      <c r="A42" s="21">
        <f t="shared" si="1"/>
        <v>40</v>
      </c>
      <c r="B42" s="25" t="s">
        <v>51</v>
      </c>
      <c r="C42" s="26" t="s">
        <v>13</v>
      </c>
      <c r="D42" s="21">
        <f>+'[1]CUSD Quantities'!D42</f>
        <v>369</v>
      </c>
      <c r="E42" s="27">
        <v>27</v>
      </c>
      <c r="F42" s="14">
        <f t="shared" si="0"/>
        <v>9963</v>
      </c>
      <c r="G42" s="47"/>
    </row>
    <row r="43" spans="1:7" ht="28.5" x14ac:dyDescent="0.2">
      <c r="A43" s="21">
        <f t="shared" si="1"/>
        <v>41</v>
      </c>
      <c r="B43" s="25" t="s">
        <v>52</v>
      </c>
      <c r="C43" s="26" t="s">
        <v>13</v>
      </c>
      <c r="D43" s="21">
        <f>+'[1]CUSD Quantities'!D43</f>
        <v>0</v>
      </c>
      <c r="E43" s="27">
        <v>21</v>
      </c>
      <c r="F43" s="14">
        <f t="shared" si="0"/>
        <v>0</v>
      </c>
      <c r="G43" s="47"/>
    </row>
    <row r="44" spans="1:7" x14ac:dyDescent="0.2">
      <c r="A44" s="21">
        <f t="shared" si="1"/>
        <v>42</v>
      </c>
      <c r="B44" s="25" t="s">
        <v>53</v>
      </c>
      <c r="C44" s="26" t="s">
        <v>39</v>
      </c>
      <c r="D44" s="21">
        <f>+'[1]CUSD Quantities'!D44</f>
        <v>0</v>
      </c>
      <c r="E44" s="27">
        <v>1274</v>
      </c>
      <c r="F44" s="14">
        <f t="shared" si="0"/>
        <v>0</v>
      </c>
      <c r="G44" s="47"/>
    </row>
    <row r="45" spans="1:7" x14ac:dyDescent="0.2">
      <c r="A45" s="21">
        <f t="shared" si="1"/>
        <v>43</v>
      </c>
      <c r="B45" s="25" t="s">
        <v>54</v>
      </c>
      <c r="C45" s="26" t="s">
        <v>39</v>
      </c>
      <c r="D45" s="21">
        <f>+'[1]CUSD Quantities'!D45</f>
        <v>0</v>
      </c>
      <c r="E45" s="27">
        <v>1275</v>
      </c>
      <c r="F45" s="14">
        <f t="shared" si="0"/>
        <v>0</v>
      </c>
      <c r="G45" s="47"/>
    </row>
    <row r="46" spans="1:7" ht="28.5" x14ac:dyDescent="0.2">
      <c r="A46" s="21">
        <f t="shared" si="1"/>
        <v>44</v>
      </c>
      <c r="B46" s="25" t="s">
        <v>55</v>
      </c>
      <c r="C46" s="26" t="s">
        <v>13</v>
      </c>
      <c r="D46" s="21">
        <f>+'[1]CUSD Quantities'!D46</f>
        <v>0</v>
      </c>
      <c r="E46" s="27">
        <v>354</v>
      </c>
      <c r="F46" s="14">
        <f t="shared" si="0"/>
        <v>0</v>
      </c>
      <c r="G46" s="47"/>
    </row>
    <row r="47" spans="1:7" x14ac:dyDescent="0.2">
      <c r="A47" s="21">
        <f t="shared" si="1"/>
        <v>45</v>
      </c>
      <c r="B47" s="25" t="s">
        <v>56</v>
      </c>
      <c r="C47" s="26" t="s">
        <v>13</v>
      </c>
      <c r="D47" s="21">
        <f>+'[1]CUSD Quantities'!D47</f>
        <v>193</v>
      </c>
      <c r="E47" s="27">
        <v>22</v>
      </c>
      <c r="F47" s="14">
        <f t="shared" si="0"/>
        <v>4246</v>
      </c>
      <c r="G47" s="47"/>
    </row>
    <row r="48" spans="1:7" x14ac:dyDescent="0.2">
      <c r="A48" s="21">
        <f t="shared" si="1"/>
        <v>46</v>
      </c>
      <c r="B48" s="25" t="s">
        <v>57</v>
      </c>
      <c r="C48" s="26" t="s">
        <v>13</v>
      </c>
      <c r="D48" s="21">
        <f>+'[1]CUSD Quantities'!D48</f>
        <v>0</v>
      </c>
      <c r="E48" s="27">
        <v>8</v>
      </c>
      <c r="F48" s="14">
        <f t="shared" si="0"/>
        <v>0</v>
      </c>
      <c r="G48" s="47"/>
    </row>
    <row r="49" spans="1:7" x14ac:dyDescent="0.2">
      <c r="A49" s="21">
        <f t="shared" si="1"/>
        <v>47</v>
      </c>
      <c r="B49" s="25" t="s">
        <v>58</v>
      </c>
      <c r="C49" s="26" t="s">
        <v>39</v>
      </c>
      <c r="D49" s="21">
        <f>+'[1]CUSD Quantities'!D49</f>
        <v>0</v>
      </c>
      <c r="E49" s="27">
        <v>244</v>
      </c>
      <c r="F49" s="14">
        <f t="shared" si="0"/>
        <v>0</v>
      </c>
      <c r="G49" s="47"/>
    </row>
    <row r="50" spans="1:7" x14ac:dyDescent="0.2">
      <c r="A50" s="21">
        <f t="shared" si="1"/>
        <v>48</v>
      </c>
      <c r="B50" s="25" t="s">
        <v>59</v>
      </c>
      <c r="C50" s="26" t="s">
        <v>33</v>
      </c>
      <c r="D50" s="21">
        <f>+'[1]CUSD Quantities'!D50</f>
        <v>2003</v>
      </c>
      <c r="E50" s="27">
        <v>8</v>
      </c>
      <c r="F50" s="14">
        <f t="shared" si="0"/>
        <v>16024</v>
      </c>
      <c r="G50" s="47"/>
    </row>
    <row r="51" spans="1:7" x14ac:dyDescent="0.2">
      <c r="A51" s="21">
        <f t="shared" si="1"/>
        <v>49</v>
      </c>
      <c r="B51" s="25" t="s">
        <v>60</v>
      </c>
      <c r="C51" s="26" t="s">
        <v>39</v>
      </c>
      <c r="D51" s="21">
        <f>+'[1]CUSD Quantities'!D51</f>
        <v>0</v>
      </c>
      <c r="E51" s="27">
        <v>97</v>
      </c>
      <c r="F51" s="14">
        <f t="shared" si="0"/>
        <v>0</v>
      </c>
      <c r="G51" s="47"/>
    </row>
    <row r="52" spans="1:7" ht="28.5" x14ac:dyDescent="0.2">
      <c r="A52" s="21">
        <f t="shared" si="1"/>
        <v>50</v>
      </c>
      <c r="B52" s="25" t="s">
        <v>61</v>
      </c>
      <c r="C52" s="26" t="s">
        <v>39</v>
      </c>
      <c r="D52" s="21">
        <f>+'[1]CUSD Quantities'!D52</f>
        <v>0</v>
      </c>
      <c r="E52" s="27">
        <v>1977</v>
      </c>
      <c r="F52" s="14">
        <f t="shared" si="0"/>
        <v>0</v>
      </c>
      <c r="G52" s="47"/>
    </row>
    <row r="53" spans="1:7" ht="28.5" x14ac:dyDescent="0.2">
      <c r="A53" s="21">
        <f t="shared" si="1"/>
        <v>51</v>
      </c>
      <c r="B53" s="25" t="s">
        <v>62</v>
      </c>
      <c r="C53" s="26" t="s">
        <v>13</v>
      </c>
      <c r="D53" s="21">
        <f>+'[1]CUSD Quantities'!D53</f>
        <v>0</v>
      </c>
      <c r="E53" s="27">
        <v>12</v>
      </c>
      <c r="F53" s="14">
        <f t="shared" si="0"/>
        <v>0</v>
      </c>
      <c r="G53" s="47"/>
    </row>
    <row r="54" spans="1:7" x14ac:dyDescent="0.2">
      <c r="A54" s="31">
        <f t="shared" si="1"/>
        <v>52</v>
      </c>
      <c r="B54" s="16" t="s">
        <v>63</v>
      </c>
      <c r="C54" s="19" t="s">
        <v>7</v>
      </c>
      <c r="D54" s="21">
        <f>+'[1]CUSD Quantities'!D54</f>
        <v>1</v>
      </c>
      <c r="E54" s="20"/>
      <c r="F54" s="14">
        <f t="shared" si="0"/>
        <v>0</v>
      </c>
      <c r="G54" s="47"/>
    </row>
    <row r="55" spans="1:7" x14ac:dyDescent="0.2">
      <c r="A55" s="28">
        <f t="shared" si="1"/>
        <v>53</v>
      </c>
      <c r="B55" s="29" t="s">
        <v>64</v>
      </c>
      <c r="C55" s="26" t="s">
        <v>13</v>
      </c>
      <c r="D55" s="28">
        <f>+'[1]CUSD Quantities'!D55</f>
        <v>18</v>
      </c>
      <c r="E55" s="27">
        <v>115</v>
      </c>
      <c r="F55" s="14">
        <f t="shared" si="0"/>
        <v>2070</v>
      </c>
      <c r="G55" s="47"/>
    </row>
    <row r="56" spans="1:7" x14ac:dyDescent="0.2">
      <c r="A56" s="30">
        <f t="shared" si="1"/>
        <v>54</v>
      </c>
      <c r="B56" s="25" t="s">
        <v>65</v>
      </c>
      <c r="C56" s="26" t="s">
        <v>39</v>
      </c>
      <c r="D56" s="30">
        <f>+'[1]CUSD Quantities'!D56</f>
        <v>0</v>
      </c>
      <c r="E56" s="27">
        <v>146</v>
      </c>
      <c r="F56" s="14">
        <f t="shared" si="0"/>
        <v>0</v>
      </c>
      <c r="G56" s="47"/>
    </row>
    <row r="57" spans="1:7" x14ac:dyDescent="0.2">
      <c r="A57" s="21">
        <f t="shared" si="1"/>
        <v>55</v>
      </c>
      <c r="B57" s="25" t="s">
        <v>66</v>
      </c>
      <c r="C57" s="26" t="s">
        <v>39</v>
      </c>
      <c r="D57" s="21">
        <f>+'[1]CUSD Quantities'!D57</f>
        <v>2</v>
      </c>
      <c r="E57" s="27">
        <v>182</v>
      </c>
      <c r="F57" s="14">
        <f t="shared" si="0"/>
        <v>364</v>
      </c>
      <c r="G57" s="47"/>
    </row>
    <row r="58" spans="1:7" x14ac:dyDescent="0.2">
      <c r="A58" s="21">
        <f t="shared" si="1"/>
        <v>56</v>
      </c>
      <c r="B58" s="25" t="s">
        <v>67</v>
      </c>
      <c r="C58" s="26" t="s">
        <v>13</v>
      </c>
      <c r="D58" s="21">
        <f>+'[1]CUSD Quantities'!D58</f>
        <v>0</v>
      </c>
      <c r="E58" s="27">
        <v>61</v>
      </c>
      <c r="F58" s="14">
        <f t="shared" si="0"/>
        <v>0</v>
      </c>
      <c r="G58" s="47"/>
    </row>
    <row r="59" spans="1:7" x14ac:dyDescent="0.2">
      <c r="A59" s="19">
        <f t="shared" si="1"/>
        <v>57</v>
      </c>
      <c r="B59" s="16" t="s">
        <v>68</v>
      </c>
      <c r="C59" s="19" t="s">
        <v>7</v>
      </c>
      <c r="D59" s="21">
        <f>+'[1]CUSD Quantities'!D59</f>
        <v>1</v>
      </c>
      <c r="E59" s="20"/>
      <c r="F59" s="14">
        <f t="shared" si="0"/>
        <v>0</v>
      </c>
      <c r="G59" s="47"/>
    </row>
    <row r="60" spans="1:7" x14ac:dyDescent="0.2">
      <c r="A60" s="21">
        <f t="shared" si="1"/>
        <v>58</v>
      </c>
      <c r="B60" s="25" t="s">
        <v>69</v>
      </c>
      <c r="C60" s="26" t="s">
        <v>39</v>
      </c>
      <c r="D60" s="21">
        <f>+'[1]CUSD Quantities'!D60</f>
        <v>199</v>
      </c>
      <c r="E60" s="27">
        <v>22</v>
      </c>
      <c r="F60" s="14">
        <f t="shared" si="0"/>
        <v>4378</v>
      </c>
      <c r="G60" s="47"/>
    </row>
    <row r="61" spans="1:7" x14ac:dyDescent="0.2">
      <c r="A61" s="21">
        <f t="shared" si="1"/>
        <v>59</v>
      </c>
      <c r="B61" s="25" t="s">
        <v>70</v>
      </c>
      <c r="C61" s="26" t="s">
        <v>39</v>
      </c>
      <c r="D61" s="21">
        <f>+'[1]CUSD Quantities'!D61</f>
        <v>28</v>
      </c>
      <c r="E61" s="27">
        <v>2307</v>
      </c>
      <c r="F61" s="14">
        <f t="shared" si="0"/>
        <v>64596</v>
      </c>
      <c r="G61" s="47"/>
    </row>
    <row r="62" spans="1:7" x14ac:dyDescent="0.2">
      <c r="A62" s="21">
        <f t="shared" si="1"/>
        <v>60</v>
      </c>
      <c r="B62" s="25" t="s">
        <v>71</v>
      </c>
      <c r="C62" s="26" t="s">
        <v>18</v>
      </c>
      <c r="D62" s="21">
        <f>+'[1]CUSD Quantities'!D62</f>
        <v>525</v>
      </c>
      <c r="E62" s="27">
        <v>9</v>
      </c>
      <c r="F62" s="14">
        <f t="shared" si="0"/>
        <v>4725</v>
      </c>
      <c r="G62" s="47"/>
    </row>
    <row r="63" spans="1:7" ht="28.5" x14ac:dyDescent="0.2">
      <c r="A63" s="21">
        <f t="shared" si="1"/>
        <v>61</v>
      </c>
      <c r="B63" s="25" t="s">
        <v>72</v>
      </c>
      <c r="C63" s="26" t="s">
        <v>18</v>
      </c>
      <c r="D63" s="21">
        <f>+'[1]CUSD Quantities'!D63</f>
        <v>1527</v>
      </c>
      <c r="E63" s="27">
        <v>7</v>
      </c>
      <c r="F63" s="14">
        <f t="shared" si="0"/>
        <v>10689</v>
      </c>
      <c r="G63" s="47"/>
    </row>
    <row r="64" spans="1:7" x14ac:dyDescent="0.2">
      <c r="A64" s="21">
        <f t="shared" si="1"/>
        <v>62</v>
      </c>
      <c r="B64" s="25" t="s">
        <v>73</v>
      </c>
      <c r="C64" s="26" t="s">
        <v>18</v>
      </c>
      <c r="D64" s="21">
        <f>+'[1]CUSD Quantities'!D64</f>
        <v>76</v>
      </c>
      <c r="E64" s="27">
        <v>10</v>
      </c>
      <c r="F64" s="14">
        <f t="shared" si="0"/>
        <v>760</v>
      </c>
      <c r="G64" s="47"/>
    </row>
    <row r="65" spans="1:7" x14ac:dyDescent="0.2">
      <c r="A65" s="21">
        <f t="shared" si="1"/>
        <v>63</v>
      </c>
      <c r="B65" s="25" t="s">
        <v>74</v>
      </c>
      <c r="C65" s="26" t="s">
        <v>13</v>
      </c>
      <c r="D65" s="21">
        <f>+'[1]CUSD Quantities'!D65</f>
        <v>50</v>
      </c>
      <c r="E65" s="27">
        <v>17</v>
      </c>
      <c r="F65" s="14">
        <f t="shared" si="0"/>
        <v>850</v>
      </c>
      <c r="G65" s="47"/>
    </row>
    <row r="66" spans="1:7" x14ac:dyDescent="0.2">
      <c r="A66" s="21">
        <f t="shared" si="1"/>
        <v>64</v>
      </c>
      <c r="B66" s="25" t="s">
        <v>75</v>
      </c>
      <c r="C66" s="26" t="s">
        <v>13</v>
      </c>
      <c r="D66" s="21">
        <f>+'[1]CUSD Quantities'!D66</f>
        <v>18</v>
      </c>
      <c r="E66" s="27">
        <v>26</v>
      </c>
      <c r="F66" s="14">
        <f t="shared" si="0"/>
        <v>468</v>
      </c>
      <c r="G66" s="47"/>
    </row>
    <row r="67" spans="1:7" x14ac:dyDescent="0.2">
      <c r="A67" s="21">
        <f t="shared" si="1"/>
        <v>65</v>
      </c>
      <c r="B67" s="25" t="s">
        <v>76</v>
      </c>
      <c r="C67" s="26" t="s">
        <v>13</v>
      </c>
      <c r="D67" s="21">
        <f>+'[1]CUSD Quantities'!D67</f>
        <v>50</v>
      </c>
      <c r="E67" s="27">
        <v>28</v>
      </c>
      <c r="F67" s="14">
        <f t="shared" si="0"/>
        <v>1400</v>
      </c>
      <c r="G67" s="47"/>
    </row>
    <row r="68" spans="1:7" x14ac:dyDescent="0.2">
      <c r="A68" s="21">
        <f t="shared" si="1"/>
        <v>66</v>
      </c>
      <c r="B68" s="25" t="s">
        <v>77</v>
      </c>
      <c r="C68" s="26" t="s">
        <v>13</v>
      </c>
      <c r="D68" s="21">
        <f>+'[1]CUSD Quantities'!D68</f>
        <v>2665</v>
      </c>
      <c r="E68" s="27">
        <v>4</v>
      </c>
      <c r="F68" s="14">
        <f t="shared" ref="F68:F126" si="2">E68*D68</f>
        <v>10660</v>
      </c>
      <c r="G68" s="47"/>
    </row>
    <row r="69" spans="1:7" x14ac:dyDescent="0.2">
      <c r="A69" s="21">
        <f t="shared" ref="A69:A132" si="3">A68+1</f>
        <v>67</v>
      </c>
      <c r="B69" s="25" t="s">
        <v>78</v>
      </c>
      <c r="C69" s="26" t="s">
        <v>13</v>
      </c>
      <c r="D69" s="21">
        <f>+'[1]CUSD Quantities'!D69</f>
        <v>817</v>
      </c>
      <c r="E69" s="27">
        <v>7</v>
      </c>
      <c r="F69" s="14">
        <f t="shared" si="2"/>
        <v>5719</v>
      </c>
      <c r="G69" s="47"/>
    </row>
    <row r="70" spans="1:7" x14ac:dyDescent="0.2">
      <c r="A70" s="21">
        <f t="shared" si="3"/>
        <v>68</v>
      </c>
      <c r="B70" s="25" t="s">
        <v>79</v>
      </c>
      <c r="C70" s="26" t="s">
        <v>39</v>
      </c>
      <c r="D70" s="21">
        <f>+'[1]CUSD Quantities'!D70</f>
        <v>1</v>
      </c>
      <c r="E70" s="27">
        <v>425</v>
      </c>
      <c r="F70" s="14">
        <f t="shared" si="2"/>
        <v>425</v>
      </c>
      <c r="G70" s="47"/>
    </row>
    <row r="71" spans="1:7" x14ac:dyDescent="0.2">
      <c r="A71" s="21">
        <f t="shared" si="3"/>
        <v>69</v>
      </c>
      <c r="B71" s="25" t="s">
        <v>80</v>
      </c>
      <c r="C71" s="26" t="s">
        <v>39</v>
      </c>
      <c r="D71" s="21">
        <f>+'[1]CUSD Quantities'!D71</f>
        <v>6</v>
      </c>
      <c r="E71" s="27">
        <v>82</v>
      </c>
      <c r="F71" s="14">
        <f t="shared" si="2"/>
        <v>492</v>
      </c>
      <c r="G71" s="47"/>
    </row>
    <row r="72" spans="1:7" x14ac:dyDescent="0.2">
      <c r="A72" s="21">
        <f t="shared" si="3"/>
        <v>70</v>
      </c>
      <c r="B72" s="25" t="s">
        <v>81</v>
      </c>
      <c r="C72" s="26" t="s">
        <v>39</v>
      </c>
      <c r="D72" s="21">
        <f>+'[1]CUSD Quantities'!D72</f>
        <v>4</v>
      </c>
      <c r="E72" s="27">
        <v>931</v>
      </c>
      <c r="F72" s="14">
        <f t="shared" si="2"/>
        <v>3724</v>
      </c>
      <c r="G72" s="47"/>
    </row>
    <row r="73" spans="1:7" x14ac:dyDescent="0.2">
      <c r="A73" s="21">
        <f t="shared" si="3"/>
        <v>71</v>
      </c>
      <c r="B73" s="25" t="s">
        <v>82</v>
      </c>
      <c r="C73" s="26" t="s">
        <v>39</v>
      </c>
      <c r="D73" s="21">
        <f>+'[1]CUSD Quantities'!D73</f>
        <v>28</v>
      </c>
      <c r="E73" s="27">
        <v>37</v>
      </c>
      <c r="F73" s="14">
        <f t="shared" si="2"/>
        <v>1036</v>
      </c>
      <c r="G73" s="47"/>
    </row>
    <row r="74" spans="1:7" x14ac:dyDescent="0.2">
      <c r="A74" s="21">
        <f t="shared" si="3"/>
        <v>72</v>
      </c>
      <c r="B74" s="25" t="s">
        <v>83</v>
      </c>
      <c r="C74" s="26" t="s">
        <v>39</v>
      </c>
      <c r="D74" s="21">
        <f>+'[1]CUSD Quantities'!D74</f>
        <v>199</v>
      </c>
      <c r="E74" s="27">
        <v>25</v>
      </c>
      <c r="F74" s="14">
        <f t="shared" si="2"/>
        <v>4975</v>
      </c>
      <c r="G74" s="47"/>
    </row>
    <row r="75" spans="1:7" x14ac:dyDescent="0.2">
      <c r="A75" s="21">
        <f t="shared" si="3"/>
        <v>73</v>
      </c>
      <c r="B75" s="25" t="s">
        <v>84</v>
      </c>
      <c r="C75" s="26" t="s">
        <v>13</v>
      </c>
      <c r="D75" s="21">
        <f>+'[1]CUSD Quantities'!D75</f>
        <v>0</v>
      </c>
      <c r="E75" s="27">
        <v>41</v>
      </c>
      <c r="F75" s="14">
        <f t="shared" si="2"/>
        <v>0</v>
      </c>
      <c r="G75" s="47"/>
    </row>
    <row r="76" spans="1:7" x14ac:dyDescent="0.2">
      <c r="A76" s="21">
        <f t="shared" si="3"/>
        <v>74</v>
      </c>
      <c r="B76" s="25" t="s">
        <v>85</v>
      </c>
      <c r="C76" s="26" t="s">
        <v>39</v>
      </c>
      <c r="D76" s="21">
        <f>+'[1]CUSD Quantities'!D76</f>
        <v>0</v>
      </c>
      <c r="E76" s="27">
        <v>128</v>
      </c>
      <c r="F76" s="14">
        <f t="shared" si="2"/>
        <v>0</v>
      </c>
      <c r="G76" s="47"/>
    </row>
    <row r="77" spans="1:7" x14ac:dyDescent="0.2">
      <c r="A77" s="21">
        <f t="shared" si="3"/>
        <v>75</v>
      </c>
      <c r="B77" s="25" t="s">
        <v>86</v>
      </c>
      <c r="C77" s="26" t="s">
        <v>33</v>
      </c>
      <c r="D77" s="21">
        <f>+'[1]CUSD Quantities'!D77</f>
        <v>0</v>
      </c>
      <c r="E77" s="27">
        <v>43</v>
      </c>
      <c r="F77" s="14">
        <f t="shared" si="2"/>
        <v>0</v>
      </c>
      <c r="G77" s="47"/>
    </row>
    <row r="78" spans="1:7" x14ac:dyDescent="0.2">
      <c r="A78" s="21">
        <f t="shared" si="3"/>
        <v>76</v>
      </c>
      <c r="B78" s="25" t="s">
        <v>87</v>
      </c>
      <c r="C78" s="26" t="s">
        <v>39</v>
      </c>
      <c r="D78" s="21">
        <f>+'[1]CUSD Quantities'!D78</f>
        <v>1</v>
      </c>
      <c r="E78" s="27">
        <v>4402</v>
      </c>
      <c r="F78" s="14">
        <f t="shared" si="2"/>
        <v>4402</v>
      </c>
      <c r="G78" s="47"/>
    </row>
    <row r="79" spans="1:7" x14ac:dyDescent="0.2">
      <c r="A79" s="21">
        <f t="shared" si="3"/>
        <v>77</v>
      </c>
      <c r="B79" s="25" t="s">
        <v>88</v>
      </c>
      <c r="C79" s="26" t="s">
        <v>39</v>
      </c>
      <c r="D79" s="21">
        <f>+'[1]CUSD Quantities'!D79</f>
        <v>0</v>
      </c>
      <c r="E79" s="27">
        <v>15043</v>
      </c>
      <c r="F79" s="14">
        <f t="shared" si="2"/>
        <v>0</v>
      </c>
      <c r="G79" s="47"/>
    </row>
    <row r="80" spans="1:7" ht="27.6" customHeight="1" x14ac:dyDescent="0.2">
      <c r="A80" s="21">
        <f t="shared" si="3"/>
        <v>78</v>
      </c>
      <c r="B80" s="25" t="s">
        <v>89</v>
      </c>
      <c r="C80" s="26" t="s">
        <v>39</v>
      </c>
      <c r="D80" s="21">
        <f>+'[1]CUSD Quantities'!D80</f>
        <v>3</v>
      </c>
      <c r="E80" s="27">
        <v>1228</v>
      </c>
      <c r="F80" s="14">
        <f t="shared" si="2"/>
        <v>3684</v>
      </c>
      <c r="G80" s="47"/>
    </row>
    <row r="81" spans="1:7" ht="28.5" x14ac:dyDescent="0.2">
      <c r="A81" s="21">
        <f t="shared" si="3"/>
        <v>79</v>
      </c>
      <c r="B81" s="25" t="s">
        <v>90</v>
      </c>
      <c r="C81" s="26" t="s">
        <v>13</v>
      </c>
      <c r="D81" s="21">
        <f>+'[1]CUSD Quantities'!D81</f>
        <v>420</v>
      </c>
      <c r="E81" s="27">
        <v>22</v>
      </c>
      <c r="F81" s="14">
        <f t="shared" si="2"/>
        <v>9240</v>
      </c>
      <c r="G81" s="47"/>
    </row>
    <row r="82" spans="1:7" x14ac:dyDescent="0.2">
      <c r="A82" s="21">
        <f t="shared" si="3"/>
        <v>80</v>
      </c>
      <c r="B82" s="25" t="s">
        <v>91</v>
      </c>
      <c r="C82" s="26" t="s">
        <v>13</v>
      </c>
      <c r="D82" s="21">
        <f>+'[1]CUSD Quantities'!D82</f>
        <v>0</v>
      </c>
      <c r="E82" s="27">
        <v>36</v>
      </c>
      <c r="F82" s="14">
        <f t="shared" si="2"/>
        <v>0</v>
      </c>
      <c r="G82" s="47"/>
    </row>
    <row r="83" spans="1:7" x14ac:dyDescent="0.2">
      <c r="A83" s="21">
        <f t="shared" si="3"/>
        <v>81</v>
      </c>
      <c r="B83" s="25" t="s">
        <v>92</v>
      </c>
      <c r="C83" s="26" t="s">
        <v>39</v>
      </c>
      <c r="D83" s="21">
        <f>+'[1]CUSD Quantities'!D83</f>
        <v>3</v>
      </c>
      <c r="E83" s="27">
        <v>2477</v>
      </c>
      <c r="F83" s="14">
        <f t="shared" si="2"/>
        <v>7431</v>
      </c>
      <c r="G83" s="47"/>
    </row>
    <row r="84" spans="1:7" ht="28.5" x14ac:dyDescent="0.2">
      <c r="A84" s="21">
        <f t="shared" si="3"/>
        <v>82</v>
      </c>
      <c r="B84" s="25" t="s">
        <v>93</v>
      </c>
      <c r="C84" s="26" t="s">
        <v>39</v>
      </c>
      <c r="D84" s="21">
        <f>+'[1]CUSD Quantities'!D84</f>
        <v>3</v>
      </c>
      <c r="E84" s="27">
        <v>3706</v>
      </c>
      <c r="F84" s="14">
        <f t="shared" si="2"/>
        <v>11118</v>
      </c>
      <c r="G84" s="47"/>
    </row>
    <row r="85" spans="1:7" x14ac:dyDescent="0.2">
      <c r="A85" s="21">
        <f t="shared" si="3"/>
        <v>83</v>
      </c>
      <c r="B85" s="25" t="s">
        <v>94</v>
      </c>
      <c r="C85" s="26" t="s">
        <v>39</v>
      </c>
      <c r="D85" s="21">
        <f>+'[1]CUSD Quantities'!D85</f>
        <v>3</v>
      </c>
      <c r="E85" s="27">
        <v>1004</v>
      </c>
      <c r="F85" s="14">
        <f t="shared" si="2"/>
        <v>3012</v>
      </c>
      <c r="G85" s="47"/>
    </row>
    <row r="86" spans="1:7" ht="28.5" x14ac:dyDescent="0.2">
      <c r="A86" s="21">
        <f t="shared" si="3"/>
        <v>84</v>
      </c>
      <c r="B86" s="25" t="s">
        <v>95</v>
      </c>
      <c r="C86" s="26" t="s">
        <v>39</v>
      </c>
      <c r="D86" s="21">
        <f>+'[1]CUSD Quantities'!D86</f>
        <v>1</v>
      </c>
      <c r="E86" s="27">
        <v>627</v>
      </c>
      <c r="F86" s="14">
        <f t="shared" si="2"/>
        <v>627</v>
      </c>
      <c r="G86" s="47"/>
    </row>
    <row r="87" spans="1:7" x14ac:dyDescent="0.2">
      <c r="A87" s="21">
        <f t="shared" si="3"/>
        <v>85</v>
      </c>
      <c r="B87" s="25" t="s">
        <v>96</v>
      </c>
      <c r="C87" s="26" t="s">
        <v>39</v>
      </c>
      <c r="D87" s="21">
        <f>+'[1]CUSD Quantities'!D87</f>
        <v>1</v>
      </c>
      <c r="E87" s="27">
        <v>2477</v>
      </c>
      <c r="F87" s="14">
        <f t="shared" si="2"/>
        <v>2477</v>
      </c>
      <c r="G87" s="47"/>
    </row>
    <row r="88" spans="1:7" x14ac:dyDescent="0.2">
      <c r="A88" s="21">
        <f t="shared" si="3"/>
        <v>86</v>
      </c>
      <c r="B88" s="25" t="s">
        <v>97</v>
      </c>
      <c r="C88" s="26" t="s">
        <v>7</v>
      </c>
      <c r="D88" s="32">
        <f>+'[1]CUSD Quantities'!D88</f>
        <v>0.2</v>
      </c>
      <c r="E88" s="27"/>
      <c r="F88" s="14">
        <f t="shared" si="2"/>
        <v>0</v>
      </c>
      <c r="G88" s="47"/>
    </row>
    <row r="89" spans="1:7" x14ac:dyDescent="0.2">
      <c r="A89" s="21">
        <f t="shared" si="3"/>
        <v>87</v>
      </c>
      <c r="B89" s="25" t="s">
        <v>98</v>
      </c>
      <c r="C89" s="26" t="s">
        <v>39</v>
      </c>
      <c r="D89" s="21">
        <f>+'[1]CUSD Quantities'!D89</f>
        <v>1</v>
      </c>
      <c r="E89" s="27">
        <v>7379</v>
      </c>
      <c r="F89" s="14">
        <f t="shared" si="2"/>
        <v>7379</v>
      </c>
      <c r="G89" s="47"/>
    </row>
    <row r="90" spans="1:7" x14ac:dyDescent="0.2">
      <c r="A90" s="21">
        <f t="shared" si="3"/>
        <v>88</v>
      </c>
      <c r="B90" s="25" t="s">
        <v>99</v>
      </c>
      <c r="C90" s="26" t="s">
        <v>39</v>
      </c>
      <c r="D90" s="21">
        <f>+'[1]CUSD Quantities'!D90</f>
        <v>1</v>
      </c>
      <c r="E90" s="27">
        <v>9015</v>
      </c>
      <c r="F90" s="14">
        <f t="shared" si="2"/>
        <v>9015</v>
      </c>
      <c r="G90" s="47"/>
    </row>
    <row r="91" spans="1:7" x14ac:dyDescent="0.2">
      <c r="A91" s="21">
        <f t="shared" si="3"/>
        <v>89</v>
      </c>
      <c r="B91" s="25" t="s">
        <v>100</v>
      </c>
      <c r="C91" s="26" t="s">
        <v>39</v>
      </c>
      <c r="D91" s="21">
        <f>+'[1]CUSD Quantities'!D91</f>
        <v>0</v>
      </c>
      <c r="E91" s="27">
        <v>15680</v>
      </c>
      <c r="F91" s="14">
        <f t="shared" si="2"/>
        <v>0</v>
      </c>
      <c r="G91" s="47"/>
    </row>
    <row r="92" spans="1:7" x14ac:dyDescent="0.2">
      <c r="A92" s="28">
        <f t="shared" si="3"/>
        <v>90</v>
      </c>
      <c r="B92" s="29" t="s">
        <v>101</v>
      </c>
      <c r="C92" s="26" t="s">
        <v>13</v>
      </c>
      <c r="D92" s="21">
        <f>+'[1]CUSD Quantities'!D92</f>
        <v>22</v>
      </c>
      <c r="E92" s="27">
        <v>288</v>
      </c>
      <c r="F92" s="14">
        <f t="shared" si="2"/>
        <v>6336</v>
      </c>
      <c r="G92" s="47"/>
    </row>
    <row r="93" spans="1:7" x14ac:dyDescent="0.2">
      <c r="A93" s="30">
        <f t="shared" si="3"/>
        <v>91</v>
      </c>
      <c r="B93" s="25" t="s">
        <v>102</v>
      </c>
      <c r="C93" s="26" t="s">
        <v>13</v>
      </c>
      <c r="D93" s="21">
        <f>+'[1]CUSD Quantities'!D93</f>
        <v>18</v>
      </c>
      <c r="E93" s="27">
        <v>182</v>
      </c>
      <c r="F93" s="14">
        <f t="shared" si="2"/>
        <v>3276</v>
      </c>
      <c r="G93" s="47"/>
    </row>
    <row r="94" spans="1:7" x14ac:dyDescent="0.2">
      <c r="A94" s="21">
        <f t="shared" si="3"/>
        <v>92</v>
      </c>
      <c r="B94" s="25" t="s">
        <v>103</v>
      </c>
      <c r="C94" s="26" t="s">
        <v>13</v>
      </c>
      <c r="D94" s="21">
        <f>+'[1]CUSD Quantities'!D94</f>
        <v>0</v>
      </c>
      <c r="E94" s="27">
        <v>449</v>
      </c>
      <c r="F94" s="14">
        <f t="shared" si="2"/>
        <v>0</v>
      </c>
      <c r="G94" s="47"/>
    </row>
    <row r="95" spans="1:7" ht="28.5" x14ac:dyDescent="0.2">
      <c r="A95" s="21">
        <f t="shared" si="3"/>
        <v>93</v>
      </c>
      <c r="B95" s="25" t="s">
        <v>104</v>
      </c>
      <c r="C95" s="26" t="s">
        <v>39</v>
      </c>
      <c r="D95" s="21">
        <f>+'[1]CUSD Quantities'!D95</f>
        <v>2</v>
      </c>
      <c r="E95" s="27">
        <v>19451</v>
      </c>
      <c r="F95" s="14">
        <f t="shared" si="2"/>
        <v>38902</v>
      </c>
      <c r="G95" s="47"/>
    </row>
    <row r="96" spans="1:7" x14ac:dyDescent="0.2">
      <c r="A96" s="21">
        <f t="shared" si="3"/>
        <v>94</v>
      </c>
      <c r="B96" s="25" t="s">
        <v>105</v>
      </c>
      <c r="C96" s="26" t="s">
        <v>39</v>
      </c>
      <c r="D96" s="21">
        <f>+'[1]CUSD Quantities'!D96</f>
        <v>1</v>
      </c>
      <c r="E96" s="27">
        <v>54910</v>
      </c>
      <c r="F96" s="14">
        <f t="shared" si="2"/>
        <v>54910</v>
      </c>
      <c r="G96" s="47"/>
    </row>
    <row r="97" spans="1:7" x14ac:dyDescent="0.2">
      <c r="A97" s="21">
        <f t="shared" si="3"/>
        <v>95</v>
      </c>
      <c r="B97" s="25" t="s">
        <v>106</v>
      </c>
      <c r="C97" s="26" t="s">
        <v>39</v>
      </c>
      <c r="D97" s="21">
        <f>+'[1]CUSD Quantities'!D97</f>
        <v>2</v>
      </c>
      <c r="E97" s="27">
        <v>11940</v>
      </c>
      <c r="F97" s="14">
        <f t="shared" si="2"/>
        <v>23880</v>
      </c>
      <c r="G97" s="47"/>
    </row>
    <row r="98" spans="1:7" x14ac:dyDescent="0.2">
      <c r="A98" s="21">
        <f t="shared" si="3"/>
        <v>96</v>
      </c>
      <c r="B98" s="25" t="s">
        <v>107</v>
      </c>
      <c r="C98" s="26" t="s">
        <v>39</v>
      </c>
      <c r="D98" s="21">
        <f>+'[1]CUSD Quantities'!D98</f>
        <v>1</v>
      </c>
      <c r="E98" s="27">
        <v>21240</v>
      </c>
      <c r="F98" s="14">
        <f t="shared" si="2"/>
        <v>21240</v>
      </c>
      <c r="G98" s="47"/>
    </row>
    <row r="99" spans="1:7" ht="28.5" x14ac:dyDescent="0.2">
      <c r="A99" s="21">
        <f t="shared" si="3"/>
        <v>97</v>
      </c>
      <c r="B99" s="25" t="s">
        <v>108</v>
      </c>
      <c r="C99" s="26" t="s">
        <v>39</v>
      </c>
      <c r="D99" s="21">
        <f>+'[1]CUSD Quantities'!D99</f>
        <v>1</v>
      </c>
      <c r="E99" s="27">
        <v>26650</v>
      </c>
      <c r="F99" s="14">
        <f t="shared" si="2"/>
        <v>26650</v>
      </c>
      <c r="G99" s="47"/>
    </row>
    <row r="100" spans="1:7" x14ac:dyDescent="0.2">
      <c r="A100" s="21">
        <f t="shared" si="3"/>
        <v>98</v>
      </c>
      <c r="B100" s="25" t="s">
        <v>109</v>
      </c>
      <c r="C100" s="26" t="s">
        <v>13</v>
      </c>
      <c r="D100" s="21">
        <f>+'[1]CUSD Quantities'!D100</f>
        <v>0</v>
      </c>
      <c r="E100" s="27">
        <v>486</v>
      </c>
      <c r="F100" s="14">
        <f t="shared" si="2"/>
        <v>0</v>
      </c>
      <c r="G100" s="47"/>
    </row>
    <row r="101" spans="1:7" x14ac:dyDescent="0.2">
      <c r="A101" s="21">
        <f t="shared" si="3"/>
        <v>99</v>
      </c>
      <c r="B101" s="25" t="s">
        <v>110</v>
      </c>
      <c r="C101" s="26" t="s">
        <v>39</v>
      </c>
      <c r="D101" s="21">
        <f>+'[1]CUSD Quantities'!D101</f>
        <v>0</v>
      </c>
      <c r="E101" s="27">
        <v>18140</v>
      </c>
      <c r="F101" s="14">
        <f t="shared" si="2"/>
        <v>0</v>
      </c>
      <c r="G101" s="47"/>
    </row>
    <row r="102" spans="1:7" x14ac:dyDescent="0.2">
      <c r="A102" s="21">
        <f t="shared" si="3"/>
        <v>100</v>
      </c>
      <c r="B102" s="25" t="s">
        <v>111</v>
      </c>
      <c r="C102" s="26" t="s">
        <v>39</v>
      </c>
      <c r="D102" s="21">
        <f>+'[1]CUSD Quantities'!D102</f>
        <v>0</v>
      </c>
      <c r="E102" s="27">
        <v>19550</v>
      </c>
      <c r="F102" s="14">
        <f t="shared" si="2"/>
        <v>0</v>
      </c>
      <c r="G102" s="47"/>
    </row>
    <row r="103" spans="1:7" x14ac:dyDescent="0.2">
      <c r="A103" s="21">
        <f t="shared" si="3"/>
        <v>101</v>
      </c>
      <c r="B103" s="25" t="s">
        <v>112</v>
      </c>
      <c r="C103" s="26" t="s">
        <v>39</v>
      </c>
      <c r="D103" s="21">
        <f>+'[1]CUSD Quantities'!D103</f>
        <v>0</v>
      </c>
      <c r="E103" s="27">
        <v>14000</v>
      </c>
      <c r="F103" s="14">
        <f t="shared" si="2"/>
        <v>0</v>
      </c>
      <c r="G103" s="47"/>
    </row>
    <row r="104" spans="1:7" x14ac:dyDescent="0.2">
      <c r="A104" s="21">
        <f t="shared" si="3"/>
        <v>102</v>
      </c>
      <c r="B104" s="25" t="s">
        <v>113</v>
      </c>
      <c r="C104" s="26" t="s">
        <v>39</v>
      </c>
      <c r="D104" s="21">
        <f>+'[1]CUSD Quantities'!D104</f>
        <v>0</v>
      </c>
      <c r="E104" s="27">
        <v>1779</v>
      </c>
      <c r="F104" s="14">
        <f t="shared" si="2"/>
        <v>0</v>
      </c>
      <c r="G104" s="47"/>
    </row>
    <row r="105" spans="1:7" x14ac:dyDescent="0.2">
      <c r="A105" s="21">
        <f t="shared" si="3"/>
        <v>103</v>
      </c>
      <c r="B105" s="25" t="s">
        <v>114</v>
      </c>
      <c r="C105" s="26" t="s">
        <v>39</v>
      </c>
      <c r="D105" s="21">
        <f>+'[1]CUSD Quantities'!D105</f>
        <v>1</v>
      </c>
      <c r="E105" s="27">
        <v>1065</v>
      </c>
      <c r="F105" s="14">
        <f t="shared" si="2"/>
        <v>1065</v>
      </c>
      <c r="G105" s="47"/>
    </row>
    <row r="106" spans="1:7" x14ac:dyDescent="0.2">
      <c r="A106" s="21">
        <f t="shared" si="3"/>
        <v>104</v>
      </c>
      <c r="B106" s="25" t="s">
        <v>115</v>
      </c>
      <c r="C106" s="26" t="s">
        <v>33</v>
      </c>
      <c r="D106" s="21">
        <f>+'[1]CUSD Quantities'!D106</f>
        <v>2201</v>
      </c>
      <c r="E106" s="27">
        <v>36</v>
      </c>
      <c r="F106" s="14">
        <f t="shared" si="2"/>
        <v>79236</v>
      </c>
      <c r="G106" s="47"/>
    </row>
    <row r="107" spans="1:7" x14ac:dyDescent="0.2">
      <c r="A107" s="21">
        <f t="shared" si="3"/>
        <v>105</v>
      </c>
      <c r="B107" s="25" t="s">
        <v>116</v>
      </c>
      <c r="C107" s="26" t="s">
        <v>33</v>
      </c>
      <c r="D107" s="21">
        <f>+'[1]CUSD Quantities'!D107</f>
        <v>240</v>
      </c>
      <c r="E107" s="27">
        <v>36</v>
      </c>
      <c r="F107" s="14">
        <f t="shared" si="2"/>
        <v>8640</v>
      </c>
      <c r="G107" s="47"/>
    </row>
    <row r="108" spans="1:7" ht="28.5" x14ac:dyDescent="0.2">
      <c r="A108" s="21">
        <f t="shared" si="3"/>
        <v>106</v>
      </c>
      <c r="B108" s="25" t="s">
        <v>117</v>
      </c>
      <c r="C108" s="26" t="s">
        <v>39</v>
      </c>
      <c r="D108" s="21">
        <f>+'[1]CUSD Quantities'!D108</f>
        <v>1</v>
      </c>
      <c r="E108" s="27">
        <v>16407</v>
      </c>
      <c r="F108" s="14">
        <f t="shared" si="2"/>
        <v>16407</v>
      </c>
      <c r="G108" s="47"/>
    </row>
    <row r="109" spans="1:7" x14ac:dyDescent="0.2">
      <c r="A109" s="21">
        <f t="shared" si="3"/>
        <v>107</v>
      </c>
      <c r="B109" s="25" t="s">
        <v>118</v>
      </c>
      <c r="C109" s="26" t="s">
        <v>13</v>
      </c>
      <c r="D109" s="21">
        <f>+'[1]CUSD Quantities'!D109</f>
        <v>99</v>
      </c>
      <c r="E109" s="27">
        <v>84</v>
      </c>
      <c r="F109" s="14">
        <f t="shared" si="2"/>
        <v>8316</v>
      </c>
      <c r="G109" s="47"/>
    </row>
    <row r="110" spans="1:7" x14ac:dyDescent="0.2">
      <c r="A110" s="21">
        <f t="shared" si="3"/>
        <v>108</v>
      </c>
      <c r="B110" s="25" t="s">
        <v>119</v>
      </c>
      <c r="C110" s="26" t="s">
        <v>13</v>
      </c>
      <c r="D110" s="21">
        <f>+'[1]CUSD Quantities'!D110</f>
        <v>1448</v>
      </c>
      <c r="E110" s="27">
        <v>116</v>
      </c>
      <c r="F110" s="14">
        <f t="shared" si="2"/>
        <v>167968</v>
      </c>
      <c r="G110" s="47"/>
    </row>
    <row r="111" spans="1:7" ht="27.6" customHeight="1" x14ac:dyDescent="0.2">
      <c r="A111" s="21">
        <f t="shared" si="3"/>
        <v>109</v>
      </c>
      <c r="B111" s="25" t="s">
        <v>120</v>
      </c>
      <c r="C111" s="26" t="s">
        <v>13</v>
      </c>
      <c r="D111" s="21">
        <f>+'[1]CUSD Quantities'!D111</f>
        <v>0</v>
      </c>
      <c r="E111" s="27">
        <v>132</v>
      </c>
      <c r="F111" s="14">
        <f t="shared" si="2"/>
        <v>0</v>
      </c>
      <c r="G111" s="47"/>
    </row>
    <row r="112" spans="1:7" x14ac:dyDescent="0.2">
      <c r="A112" s="21">
        <f t="shared" si="3"/>
        <v>110</v>
      </c>
      <c r="B112" s="25" t="s">
        <v>121</v>
      </c>
      <c r="C112" s="26" t="s">
        <v>39</v>
      </c>
      <c r="D112" s="21">
        <f>+'[1]CUSD Quantities'!D112</f>
        <v>3</v>
      </c>
      <c r="E112" s="27">
        <v>3862</v>
      </c>
      <c r="F112" s="14">
        <f t="shared" si="2"/>
        <v>11586</v>
      </c>
      <c r="G112" s="47"/>
    </row>
    <row r="113" spans="1:7" x14ac:dyDescent="0.2">
      <c r="A113" s="21">
        <f t="shared" si="3"/>
        <v>111</v>
      </c>
      <c r="B113" s="25" t="s">
        <v>122</v>
      </c>
      <c r="C113" s="26" t="s">
        <v>39</v>
      </c>
      <c r="D113" s="21">
        <f>+'[1]CUSD Quantities'!D113</f>
        <v>4.5</v>
      </c>
      <c r="E113" s="27">
        <v>1324</v>
      </c>
      <c r="F113" s="14">
        <f t="shared" si="2"/>
        <v>5958</v>
      </c>
      <c r="G113" s="47"/>
    </row>
    <row r="114" spans="1:7" ht="28.5" x14ac:dyDescent="0.2">
      <c r="A114" s="21">
        <f t="shared" si="3"/>
        <v>112</v>
      </c>
      <c r="B114" s="25" t="s">
        <v>123</v>
      </c>
      <c r="C114" s="26" t="s">
        <v>39</v>
      </c>
      <c r="D114" s="21">
        <f>+'[1]CUSD Quantities'!D114</f>
        <v>1</v>
      </c>
      <c r="E114" s="27">
        <v>1374</v>
      </c>
      <c r="F114" s="14">
        <f t="shared" si="2"/>
        <v>1374</v>
      </c>
      <c r="G114" s="47"/>
    </row>
    <row r="115" spans="1:7" x14ac:dyDescent="0.2">
      <c r="A115" s="21">
        <f t="shared" si="3"/>
        <v>113</v>
      </c>
      <c r="B115" s="25" t="s">
        <v>124</v>
      </c>
      <c r="C115" s="26" t="s">
        <v>39</v>
      </c>
      <c r="D115" s="21">
        <f>+'[1]CUSD Quantities'!D115</f>
        <v>3</v>
      </c>
      <c r="E115" s="27">
        <v>1635</v>
      </c>
      <c r="F115" s="14">
        <f t="shared" si="2"/>
        <v>4905</v>
      </c>
      <c r="G115" s="47"/>
    </row>
    <row r="116" spans="1:7" x14ac:dyDescent="0.2">
      <c r="A116" s="21">
        <f t="shared" si="3"/>
        <v>114</v>
      </c>
      <c r="B116" s="25" t="s">
        <v>125</v>
      </c>
      <c r="C116" s="26" t="s">
        <v>39</v>
      </c>
      <c r="D116" s="28">
        <f>+'[1]CUSD Quantities'!D116</f>
        <v>5</v>
      </c>
      <c r="E116" s="27">
        <v>4233</v>
      </c>
      <c r="F116" s="14">
        <f t="shared" si="2"/>
        <v>21165</v>
      </c>
      <c r="G116" s="47"/>
    </row>
    <row r="117" spans="1:7" x14ac:dyDescent="0.2">
      <c r="A117" s="21">
        <f>A116+1</f>
        <v>115</v>
      </c>
      <c r="B117" s="25" t="s">
        <v>126</v>
      </c>
      <c r="C117" s="26" t="s">
        <v>13</v>
      </c>
      <c r="D117" s="30">
        <f>+'[1]CUSD Quantities'!D117</f>
        <v>73</v>
      </c>
      <c r="E117" s="27">
        <v>117</v>
      </c>
      <c r="F117" s="14">
        <f t="shared" si="2"/>
        <v>8541</v>
      </c>
      <c r="G117" s="47"/>
    </row>
    <row r="118" spans="1:7" x14ac:dyDescent="0.2">
      <c r="A118" s="28">
        <f t="shared" si="3"/>
        <v>116</v>
      </c>
      <c r="B118" s="29" t="s">
        <v>127</v>
      </c>
      <c r="C118" s="26" t="s">
        <v>13</v>
      </c>
      <c r="D118" s="21">
        <f>+'[1]CUSD Quantities'!D118</f>
        <v>71</v>
      </c>
      <c r="E118" s="27">
        <v>148</v>
      </c>
      <c r="F118" s="14">
        <f t="shared" si="2"/>
        <v>10508</v>
      </c>
      <c r="G118" s="47"/>
    </row>
    <row r="119" spans="1:7" x14ac:dyDescent="0.2">
      <c r="A119" s="30">
        <f t="shared" si="3"/>
        <v>117</v>
      </c>
      <c r="B119" s="25" t="s">
        <v>128</v>
      </c>
      <c r="C119" s="26" t="s">
        <v>13</v>
      </c>
      <c r="D119" s="21">
        <f>+'[1]CUSD Quantities'!D119</f>
        <v>439</v>
      </c>
      <c r="E119" s="27">
        <v>112</v>
      </c>
      <c r="F119" s="14">
        <f t="shared" si="2"/>
        <v>49168</v>
      </c>
      <c r="G119" s="47"/>
    </row>
    <row r="120" spans="1:7" x14ac:dyDescent="0.2">
      <c r="A120" s="21">
        <f t="shared" si="3"/>
        <v>118</v>
      </c>
      <c r="B120" s="25" t="s">
        <v>129</v>
      </c>
      <c r="C120" s="26" t="s">
        <v>13</v>
      </c>
      <c r="D120" s="21">
        <f>+'[1]CUSD Quantities'!D120</f>
        <v>0</v>
      </c>
      <c r="E120" s="27">
        <v>313</v>
      </c>
      <c r="F120" s="14">
        <f t="shared" si="2"/>
        <v>0</v>
      </c>
      <c r="G120" s="47"/>
    </row>
    <row r="121" spans="1:7" x14ac:dyDescent="0.2">
      <c r="A121" s="21">
        <f t="shared" si="3"/>
        <v>119</v>
      </c>
      <c r="B121" s="25" t="s">
        <v>130</v>
      </c>
      <c r="C121" s="26" t="s">
        <v>13</v>
      </c>
      <c r="D121" s="21">
        <f>+'[1]CUSD Quantities'!D121</f>
        <v>0</v>
      </c>
      <c r="E121" s="27">
        <v>485</v>
      </c>
      <c r="F121" s="14">
        <f t="shared" si="2"/>
        <v>0</v>
      </c>
      <c r="G121" s="47"/>
    </row>
    <row r="122" spans="1:7" x14ac:dyDescent="0.2">
      <c r="A122" s="21">
        <f t="shared" si="3"/>
        <v>120</v>
      </c>
      <c r="B122" s="25" t="s">
        <v>131</v>
      </c>
      <c r="C122" s="26" t="s">
        <v>13</v>
      </c>
      <c r="D122" s="21">
        <f>+'[1]CUSD Quantities'!D122</f>
        <v>50</v>
      </c>
      <c r="E122" s="27">
        <v>106</v>
      </c>
      <c r="F122" s="14">
        <f t="shared" si="2"/>
        <v>5300</v>
      </c>
      <c r="G122" s="47"/>
    </row>
    <row r="123" spans="1:7" x14ac:dyDescent="0.2">
      <c r="A123" s="21">
        <f t="shared" si="3"/>
        <v>121</v>
      </c>
      <c r="B123" s="25" t="s">
        <v>132</v>
      </c>
      <c r="C123" s="26" t="s">
        <v>13</v>
      </c>
      <c r="D123" s="21">
        <f>+'[1]CUSD Quantities'!D123</f>
        <v>166</v>
      </c>
      <c r="E123" s="27">
        <v>123</v>
      </c>
      <c r="F123" s="14">
        <f t="shared" si="2"/>
        <v>20418</v>
      </c>
      <c r="G123" s="47"/>
    </row>
    <row r="124" spans="1:7" x14ac:dyDescent="0.2">
      <c r="A124" s="21">
        <f t="shared" si="3"/>
        <v>122</v>
      </c>
      <c r="B124" s="25" t="s">
        <v>133</v>
      </c>
      <c r="C124" s="26" t="s">
        <v>39</v>
      </c>
      <c r="D124" s="21">
        <f>+'[1]CUSD Quantities'!D124</f>
        <v>2</v>
      </c>
      <c r="E124" s="27">
        <v>1643</v>
      </c>
      <c r="F124" s="14">
        <f t="shared" si="2"/>
        <v>3286</v>
      </c>
      <c r="G124" s="47"/>
    </row>
    <row r="125" spans="1:7" x14ac:dyDescent="0.2">
      <c r="A125" s="21">
        <f t="shared" si="3"/>
        <v>123</v>
      </c>
      <c r="B125" s="25" t="s">
        <v>134</v>
      </c>
      <c r="C125" s="26" t="s">
        <v>39</v>
      </c>
      <c r="D125" s="21">
        <f>+'[1]CUSD Quantities'!D125</f>
        <v>1</v>
      </c>
      <c r="E125" s="27">
        <v>8135</v>
      </c>
      <c r="F125" s="14">
        <f t="shared" si="2"/>
        <v>8135</v>
      </c>
      <c r="G125" s="47"/>
    </row>
    <row r="126" spans="1:7" x14ac:dyDescent="0.2">
      <c r="A126" s="28">
        <f t="shared" si="3"/>
        <v>124</v>
      </c>
      <c r="B126" s="29" t="s">
        <v>135</v>
      </c>
      <c r="C126" s="26" t="s">
        <v>13</v>
      </c>
      <c r="D126" s="21">
        <f>+'[1]CUSD Quantities'!D126</f>
        <v>0</v>
      </c>
      <c r="E126" s="27">
        <v>8952</v>
      </c>
      <c r="F126" s="14">
        <f t="shared" si="2"/>
        <v>0</v>
      </c>
      <c r="G126" s="47"/>
    </row>
    <row r="127" spans="1:7" ht="28.5" x14ac:dyDescent="0.2">
      <c r="A127" s="33">
        <f t="shared" si="3"/>
        <v>125</v>
      </c>
      <c r="B127" s="34" t="s">
        <v>136</v>
      </c>
      <c r="C127" s="19" t="s">
        <v>137</v>
      </c>
      <c r="D127" s="35">
        <f>+'[1]CUSD Quantities'!D127</f>
        <v>0</v>
      </c>
      <c r="E127" s="20">
        <v>0</v>
      </c>
      <c r="F127" s="36">
        <f t="shared" ref="F127:F133" si="4">D127*E127</f>
        <v>0</v>
      </c>
    </row>
    <row r="128" spans="1:7" ht="28.5" x14ac:dyDescent="0.2">
      <c r="A128" s="37">
        <f t="shared" si="3"/>
        <v>126</v>
      </c>
      <c r="B128" s="16" t="s">
        <v>138</v>
      </c>
      <c r="C128" s="19" t="s">
        <v>137</v>
      </c>
      <c r="D128" s="35">
        <f>+'[1]CUSD Quantities'!D128</f>
        <v>1</v>
      </c>
      <c r="E128" s="20">
        <v>100000</v>
      </c>
      <c r="F128" s="36">
        <f t="shared" si="4"/>
        <v>100000</v>
      </c>
    </row>
    <row r="129" spans="1:6" x14ac:dyDescent="0.2">
      <c r="A129" s="19">
        <f t="shared" si="3"/>
        <v>127</v>
      </c>
      <c r="B129" s="16" t="s">
        <v>139</v>
      </c>
      <c r="C129" s="19" t="s">
        <v>137</v>
      </c>
      <c r="D129" s="35">
        <f>+'[1]CUSD Quantities'!D129</f>
        <v>0</v>
      </c>
      <c r="E129" s="20">
        <v>0</v>
      </c>
      <c r="F129" s="36">
        <f t="shared" si="4"/>
        <v>0</v>
      </c>
    </row>
    <row r="130" spans="1:6" x14ac:dyDescent="0.2">
      <c r="A130" s="19">
        <f t="shared" si="3"/>
        <v>128</v>
      </c>
      <c r="B130" s="16" t="s">
        <v>140</v>
      </c>
      <c r="C130" s="19" t="s">
        <v>137</v>
      </c>
      <c r="D130" s="35">
        <f>+'[1]CUSD Quantities'!D130</f>
        <v>0</v>
      </c>
      <c r="E130" s="20">
        <v>0</v>
      </c>
      <c r="F130" s="36">
        <f t="shared" si="4"/>
        <v>0</v>
      </c>
    </row>
    <row r="131" spans="1:6" x14ac:dyDescent="0.2">
      <c r="A131" s="19">
        <f t="shared" si="3"/>
        <v>129</v>
      </c>
      <c r="B131" s="16" t="s">
        <v>141</v>
      </c>
      <c r="C131" s="19" t="s">
        <v>137</v>
      </c>
      <c r="D131" s="35">
        <f>+'[1]CUSD Quantities'!D131</f>
        <v>0</v>
      </c>
      <c r="E131" s="20">
        <v>0</v>
      </c>
      <c r="F131" s="36">
        <f t="shared" si="4"/>
        <v>0</v>
      </c>
    </row>
    <row r="132" spans="1:6" x14ac:dyDescent="0.2">
      <c r="A132" s="19">
        <f t="shared" si="3"/>
        <v>130</v>
      </c>
      <c r="B132" s="16" t="s">
        <v>142</v>
      </c>
      <c r="C132" s="19" t="s">
        <v>137</v>
      </c>
      <c r="D132" s="35">
        <f>+'[1]CUSD Quantities'!D132</f>
        <v>0</v>
      </c>
      <c r="E132" s="20">
        <v>0</v>
      </c>
      <c r="F132" s="36">
        <f t="shared" si="4"/>
        <v>0</v>
      </c>
    </row>
    <row r="133" spans="1:6" x14ac:dyDescent="0.2">
      <c r="A133" s="19">
        <f t="shared" ref="A133" si="5">A132+1</f>
        <v>131</v>
      </c>
      <c r="B133" s="16" t="s">
        <v>143</v>
      </c>
      <c r="C133" s="19" t="s">
        <v>137</v>
      </c>
      <c r="D133" s="35">
        <f>+'[1]CUSD Quantities'!D133</f>
        <v>0</v>
      </c>
      <c r="E133" s="20">
        <v>0</v>
      </c>
      <c r="F133" s="36">
        <f t="shared" si="4"/>
        <v>0</v>
      </c>
    </row>
    <row r="134" spans="1:6" x14ac:dyDescent="0.2">
      <c r="A134" s="38"/>
      <c r="B134" s="38"/>
      <c r="C134" s="38"/>
      <c r="D134" s="38"/>
      <c r="E134" s="39"/>
      <c r="F134" s="40"/>
    </row>
    <row r="135" spans="1:6" x14ac:dyDescent="0.2">
      <c r="A135" s="38"/>
      <c r="B135" s="44"/>
      <c r="C135" s="45"/>
      <c r="D135" s="45"/>
      <c r="E135" s="46"/>
      <c r="F135" s="15"/>
    </row>
    <row r="136" spans="1:6" x14ac:dyDescent="0.2">
      <c r="A136" s="38"/>
      <c r="B136" s="38"/>
      <c r="C136" s="38"/>
      <c r="D136" s="38"/>
      <c r="E136" s="39" t="s">
        <v>144</v>
      </c>
      <c r="F136" s="40"/>
    </row>
    <row r="138" spans="1:6" x14ac:dyDescent="0.2">
      <c r="F138" s="40">
        <f>SUM(F3:F133)</f>
        <v>1614134.9888888889</v>
      </c>
    </row>
    <row r="141" spans="1:6" x14ac:dyDescent="0.2">
      <c r="F141" s="42"/>
    </row>
    <row r="143" spans="1:6" x14ac:dyDescent="0.2">
      <c r="F143" s="42"/>
    </row>
  </sheetData>
  <autoFilter ref="A2:G133" xr:uid="{F98622B2-8F1F-47FA-8C78-E244B2A66AF0}"/>
  <mergeCells count="1">
    <mergeCell ref="B135:E135"/>
  </mergeCells>
  <printOptions horizontalCentered="1"/>
  <pageMargins left="0.7" right="0.7" top="1" bottom="0.75" header="0.3" footer="0.3"/>
  <pageSetup scale="74" fitToHeight="0" orientation="portrait" r:id="rId1"/>
  <headerFooter>
    <oddHeader>&amp;LHamilton Street Improvements
Iris Place to Appleby Road
ST2007.401&amp;CBid Schedule
100% Submittal&amp;RNovember 16,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Schedule</vt:lpstr>
      <vt:lpstr>'Bid Schedule'!Print_Area</vt:lpstr>
      <vt:lpstr>'Bid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Kyle</dc:creator>
  <cp:lastModifiedBy>Walker, Kyle</cp:lastModifiedBy>
  <dcterms:created xsi:type="dcterms:W3CDTF">2024-05-23T17:31:55Z</dcterms:created>
  <dcterms:modified xsi:type="dcterms:W3CDTF">2024-05-23T21:43:30Z</dcterms:modified>
</cp:coreProperties>
</file>